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ver\OneDrive\Documents\Projects\PRJ012 Excel Beginner's Guide Course\Workbooks\"/>
    </mc:Choice>
  </mc:AlternateContent>
  <xr:revisionPtr revIDLastSave="0" documentId="8_{B65D0680-A117-4B89-8830-CFE09FF548EB}" xr6:coauthVersionLast="47" xr6:coauthVersionMax="47" xr10:uidLastSave="{00000000-0000-0000-0000-000000000000}"/>
  <bookViews>
    <workbookView xWindow="28680" yWindow="-105" windowWidth="29040" windowHeight="15720" tabRatio="736" xr2:uid="{60761E9F-BF54-444D-8F65-E48A3F349322}"/>
  </bookViews>
  <sheets>
    <sheet name="#1" sheetId="5" r:id="rId1"/>
    <sheet name="#2" sheetId="13" r:id="rId2"/>
    <sheet name="#3" sheetId="14" r:id="rId3"/>
    <sheet name="#4" sheetId="15" r:id="rId4"/>
    <sheet name="C1" sheetId="17" r:id="rId5"/>
    <sheet name="#5" sheetId="16" r:id="rId6"/>
    <sheet name="#6" sheetId="18" r:id="rId7"/>
    <sheet name="#7" sheetId="19" r:id="rId8"/>
    <sheet name="C2" sheetId="23" r:id="rId9"/>
    <sheet name="#8a" sheetId="37" r:id="rId10"/>
    <sheet name="#8b" sheetId="38" r:id="rId11"/>
    <sheet name="#9a" sheetId="39" r:id="rId12"/>
    <sheet name="#9b" sheetId="40" r:id="rId13"/>
    <sheet name="#9c" sheetId="41" r:id="rId14"/>
    <sheet name="#10" sheetId="42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6" i="19" l="1" a="1"/>
  <c r="C9" i="23"/>
  <c r="C8" i="23"/>
  <c r="B19" i="19" a="1"/>
  <c r="D37" i="16"/>
  <c r="D38" i="16"/>
  <c r="D39" i="16"/>
  <c r="D40" i="16"/>
  <c r="D41" i="16"/>
  <c r="D42" i="16"/>
  <c r="D43" i="16"/>
  <c r="D44" i="16"/>
  <c r="D45" i="16"/>
  <c r="D46" i="16"/>
  <c r="D47" i="16"/>
  <c r="D36" i="16"/>
  <c r="D143" i="15"/>
  <c r="E143" i="15"/>
  <c r="B34" i="14"/>
  <c r="B33" i="14"/>
  <c r="B37" i="14"/>
  <c r="B36" i="14"/>
  <c r="B46" i="14"/>
  <c r="B43" i="14"/>
  <c r="B44" i="14"/>
  <c r="B45" i="14"/>
  <c r="B42" i="14"/>
  <c r="B25" i="14"/>
  <c r="B26" i="14"/>
  <c r="B27" i="14"/>
  <c r="B28" i="14"/>
  <c r="B24" i="14"/>
  <c r="B66" i="19" a="1"/>
  <c r="G5" i="23"/>
  <c r="B50" i="19" a="1"/>
  <c r="B5" i="19"/>
  <c r="C54" i="16" a="1"/>
  <c r="D19" i="16" a="1"/>
  <c r="E19" i="16" a="1"/>
  <c r="F19" i="16" a="1"/>
  <c r="C19" i="16" a="1"/>
  <c r="C10" i="23" l="1"/>
  <c r="C66" i="19" a="1"/>
  <c r="C50" i="19" a="1"/>
  <c r="D54" i="16"/>
  <c r="D55" i="16"/>
  <c r="D56" i="16"/>
  <c r="D57" i="16"/>
  <c r="D58" i="16"/>
  <c r="D59" i="16"/>
  <c r="D60" i="16"/>
  <c r="D61" i="16"/>
  <c r="D62" i="16"/>
  <c r="D63" i="16"/>
  <c r="D64" i="16"/>
  <c r="D65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Robert Ryan</author>
  </authors>
  <commentList>
    <comment ref="D25" authorId="0" shapeId="0" xr:uid="{3C71E14B-879A-47D2-B29C-BD83737F7A16}">
      <text>
        <r>
          <rPr>
            <b/>
            <sz val="9"/>
            <color indexed="81"/>
            <rFont val="Tahoma"/>
            <family val="2"/>
          </rPr>
          <t>Students with a score over 40 pass the exam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Robert Ryan</author>
  </authors>
  <commentList>
    <comment ref="F5" authorId="0" shapeId="0" xr:uid="{45675BA4-9614-4C10-AE20-3A9D062197A3}">
      <text>
        <r>
          <rPr>
            <sz val="9"/>
            <color indexed="81"/>
            <rFont val="Tahoma"/>
            <family val="2"/>
          </rPr>
          <t xml:space="preserve">A - over 85
B - over 70
C - over 60
D - over 40
F - otherwise
</t>
        </r>
      </text>
    </comment>
    <comment ref="E16" authorId="0" shapeId="0" xr:uid="{BFE0A9E9-3028-4D1F-8654-78EAF17AF445}">
      <text>
        <r>
          <rPr>
            <b/>
            <sz val="9"/>
            <color indexed="81"/>
            <rFont val="Tahoma"/>
            <family val="2"/>
          </rPr>
          <t xml:space="preserve">An employee receives a $1000 bonus if;
1) They work over 70 project hours
2) They met all deadlines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Robert Ryan</author>
  </authors>
  <commentList>
    <comment ref="A1" authorId="0" shapeId="0" xr:uid="{BE6A5CFB-D5E4-49F9-811D-0E617144935F}">
      <text>
        <r>
          <rPr>
            <sz val="9"/>
            <color indexed="81"/>
            <rFont val="Tahoma"/>
            <family val="2"/>
          </rPr>
          <t xml:space="preserve">1. Calculate the average score across the 3 tests for each student.
2. Calculate the;
    a. total students
    b. max average test score
    c. top student
3. Add a drop down menu to select any class in cell G4 and use it to calculate the max and average result for that class.
4. Apply a conditional formatting rule to highlight students with scores over 70 as green.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<sst xmlns="http://schemas.openxmlformats.org/spreadsheetml/2006/main" count="920" uniqueCount="451">
  <si>
    <t>Category</t>
  </si>
  <si>
    <t>Product</t>
  </si>
  <si>
    <t>Price</t>
  </si>
  <si>
    <t>Qty</t>
  </si>
  <si>
    <t>Discount</t>
  </si>
  <si>
    <t>Subtotal</t>
  </si>
  <si>
    <t>Shipping Fee</t>
  </si>
  <si>
    <t>Revenue</t>
  </si>
  <si>
    <t>Shipping Info</t>
  </si>
  <si>
    <t>Date</t>
  </si>
  <si>
    <t>Profit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</si>
  <si>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</si>
  <si>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</si>
  <si>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</si>
  <si>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</si>
  <si>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</si>
  <si>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</si>
  <si>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</si>
  <si>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</si>
  <si>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</si>
  <si>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</si>
  <si>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</si>
  <si>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</si>
  <si>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Data Length:</t>
  </si>
  <si>
    <t>Lesson 1: Excel Basics</t>
  </si>
  <si>
    <t>Lesson 2: Formulaes</t>
  </si>
  <si>
    <t>Challenge 1</t>
  </si>
  <si>
    <t>Lesson 5: Charts</t>
  </si>
  <si>
    <t>Lesson 6: Excel Tables</t>
  </si>
  <si>
    <t>Lesson 7: Array Functions</t>
  </si>
  <si>
    <t>Challenge 2</t>
  </si>
  <si>
    <t>Lesson 8a: Power Query</t>
  </si>
  <si>
    <t>Lesson 8b: Power Query</t>
  </si>
  <si>
    <t>Lesson 9a: Pivot Tables &amp; Charts</t>
  </si>
  <si>
    <t>Lesson 9b: Pivot Tables &amp; Charts</t>
  </si>
  <si>
    <t>Shipping Cost</t>
  </si>
  <si>
    <t>John</t>
  </si>
  <si>
    <t>Jane</t>
  </si>
  <si>
    <t>Sara</t>
  </si>
  <si>
    <t>Bob</t>
  </si>
  <si>
    <t>An Excel cell can contain</t>
  </si>
  <si>
    <t>Text</t>
  </si>
  <si>
    <t>Numbers</t>
  </si>
  <si>
    <t>Dates</t>
  </si>
  <si>
    <t>Times</t>
  </si>
  <si>
    <t>Percentages</t>
  </si>
  <si>
    <t>Boolean</t>
  </si>
  <si>
    <t>Sample Text</t>
  </si>
  <si>
    <t>Arithmetic Operators</t>
  </si>
  <si>
    <t>Addition</t>
  </si>
  <si>
    <t>+</t>
  </si>
  <si>
    <t>Subtraction</t>
  </si>
  <si>
    <t>-</t>
  </si>
  <si>
    <t>Multiplication</t>
  </si>
  <si>
    <t>*</t>
  </si>
  <si>
    <t>Division</t>
  </si>
  <si>
    <t>/</t>
  </si>
  <si>
    <t>Exponent</t>
  </si>
  <si>
    <t>^</t>
  </si>
  <si>
    <t>Comparison Operators</t>
  </si>
  <si>
    <t>Equal to</t>
  </si>
  <si>
    <t>=</t>
  </si>
  <si>
    <t>Greater Than</t>
  </si>
  <si>
    <t>&gt;</t>
  </si>
  <si>
    <t>Greater Than or Equal to</t>
  </si>
  <si>
    <t>&gt;=</t>
  </si>
  <si>
    <t>Less Than</t>
  </si>
  <si>
    <t>&lt;</t>
  </si>
  <si>
    <t>Less Than or Equal to</t>
  </si>
  <si>
    <t>Not Equal to</t>
  </si>
  <si>
    <t>&lt;&gt;</t>
  </si>
  <si>
    <t>Lesson 3: Number Formatting</t>
  </si>
  <si>
    <t>Number formatting controls how values are displayed</t>
  </si>
  <si>
    <t>Custom Example #1</t>
  </si>
  <si>
    <t>Day</t>
  </si>
  <si>
    <t>Day (using TEXT())</t>
  </si>
  <si>
    <t>X</t>
  </si>
  <si>
    <t>Thousands</t>
  </si>
  <si>
    <t>Millions</t>
  </si>
  <si>
    <t>Custom Example #2</t>
  </si>
  <si>
    <t>Custom Example #3</t>
  </si>
  <si>
    <t>Positive/Negative/Zero</t>
  </si>
  <si>
    <t>Custom Example #4</t>
  </si>
  <si>
    <t>Currency in thousands and millions</t>
  </si>
  <si>
    <t>Symbol</t>
  </si>
  <si>
    <t>Meaning</t>
  </si>
  <si>
    <t>Required digit</t>
  </si>
  <si>
    <t>#</t>
  </si>
  <si>
    <t>Optional digit</t>
  </si>
  <si>
    <t>.</t>
  </si>
  <si>
    <t>Decimal point</t>
  </si>
  <si>
    <t>,</t>
  </si>
  <si>
    <t>Thousand separator</t>
  </si>
  <si>
    <t>"text"</t>
  </si>
  <si>
    <t>Add text</t>
  </si>
  <si>
    <t>%</t>
  </si>
  <si>
    <t>Percentage</t>
  </si>
  <si>
    <t>Fill space</t>
  </si>
  <si>
    <t>?</t>
  </si>
  <si>
    <t>Reserves space for missing digit</t>
  </si>
  <si>
    <t>@</t>
  </si>
  <si>
    <t>Text Placeholder</t>
  </si>
  <si>
    <t>E</t>
  </si>
  <si>
    <t>Exponential notation</t>
  </si>
  <si>
    <t>d m y</t>
  </si>
  <si>
    <t>Day, month and year placeholders</t>
  </si>
  <si>
    <t>h m s</t>
  </si>
  <si>
    <t>Hour, minute, second placeholders</t>
  </si>
  <si>
    <t>_</t>
  </si>
  <si>
    <t>Add space the width of the next character</t>
  </si>
  <si>
    <t>Student ID</t>
  </si>
  <si>
    <t>S001</t>
  </si>
  <si>
    <t>S002</t>
  </si>
  <si>
    <t>S003</t>
  </si>
  <si>
    <t>S004</t>
  </si>
  <si>
    <t>Student Name</t>
  </si>
  <si>
    <t>Test Score</t>
  </si>
  <si>
    <t>Grade</t>
  </si>
  <si>
    <t>Employee</t>
  </si>
  <si>
    <t>Y</t>
  </si>
  <si>
    <t>A</t>
  </si>
  <si>
    <t>B</t>
  </si>
  <si>
    <t>AxB</t>
  </si>
  <si>
    <t>Total:</t>
  </si>
  <si>
    <t>Exam Passed ?</t>
  </si>
  <si>
    <t>Max</t>
  </si>
  <si>
    <t xml:space="preserve">Min </t>
  </si>
  <si>
    <t>Average</t>
  </si>
  <si>
    <t>Message</t>
  </si>
  <si>
    <t>Greater than Average ?</t>
  </si>
  <si>
    <t>Count</t>
  </si>
  <si>
    <t>Lesson 4: Useful Functions</t>
  </si>
  <si>
    <t>Pass or Fail</t>
  </si>
  <si>
    <t>Project Hours Worked</t>
  </si>
  <si>
    <t>Bonus</t>
  </si>
  <si>
    <t>Tom</t>
  </si>
  <si>
    <t>Emma</t>
  </si>
  <si>
    <t>Kate</t>
  </si>
  <si>
    <t>Patrick</t>
  </si>
  <si>
    <t>Rick</t>
  </si>
  <si>
    <t>Laura</t>
  </si>
  <si>
    <t>Yes</t>
  </si>
  <si>
    <t>No</t>
  </si>
  <si>
    <t>Enter Employee Name:</t>
  </si>
  <si>
    <t>The employee exists ?</t>
  </si>
  <si>
    <t>Salesperson</t>
  </si>
  <si>
    <t>Keyboard</t>
  </si>
  <si>
    <t>Sales</t>
  </si>
  <si>
    <t>01/08/2026</t>
  </si>
  <si>
    <t>James</t>
  </si>
  <si>
    <t>Laptop</t>
  </si>
  <si>
    <t>Emily</t>
  </si>
  <si>
    <t>Monitor</t>
  </si>
  <si>
    <t>02/08/2026</t>
  </si>
  <si>
    <t>Michael</t>
  </si>
  <si>
    <t>Sarah</t>
  </si>
  <si>
    <t>03/08/2026</t>
  </si>
  <si>
    <t>David</t>
  </si>
  <si>
    <t>Mouse</t>
  </si>
  <si>
    <t>Jessica</t>
  </si>
  <si>
    <t>04/08/2026</t>
  </si>
  <si>
    <t>Daniel</t>
  </si>
  <si>
    <t>Tablet</t>
  </si>
  <si>
    <t>Ashley</t>
  </si>
  <si>
    <t>Headset</t>
  </si>
  <si>
    <t>05/08/2026</t>
  </si>
  <si>
    <t>Matthew</t>
  </si>
  <si>
    <t>Amanda</t>
  </si>
  <si>
    <t>06/08/2026</t>
  </si>
  <si>
    <t>07/08/2026</t>
  </si>
  <si>
    <t>08/08/2026</t>
  </si>
  <si>
    <t>09/08/2026</t>
  </si>
  <si>
    <t>10/08/2026</t>
  </si>
  <si>
    <t>11/08/2026</t>
  </si>
  <si>
    <t>12/08/2026</t>
  </si>
  <si>
    <t>13/08/2026</t>
  </si>
  <si>
    <t>14/08/2026</t>
  </si>
  <si>
    <t>15/08/2026</t>
  </si>
  <si>
    <t>16/08/2026</t>
  </si>
  <si>
    <t>17/08/2026</t>
  </si>
  <si>
    <t>18/08/2026</t>
  </si>
  <si>
    <t>19/08/2026</t>
  </si>
  <si>
    <t>20/08/2026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</si>
  <si>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</si>
  <si>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</si>
  <si>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</si>
  <si>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</si>
  <si>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</si>
  <si>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</si>
  <si>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</si>
  <si>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</si>
  <si>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29/08/2026</t>
  </si>
  <si>
    <t>30/08/2026</t>
  </si>
  <si>
    <t>Sales People</t>
  </si>
  <si>
    <t>Total Sales Count</t>
  </si>
  <si>
    <t>Total Revenue</t>
  </si>
  <si>
    <t>Choose Product:</t>
  </si>
  <si>
    <t>Dumbbells</t>
  </si>
  <si>
    <t>10kg Hex Dumbbell Pair</t>
  </si>
  <si>
    <t>30kg Hex Dumbbell Pair</t>
  </si>
  <si>
    <t>Adjustable Dumbbell Set 2-24kg</t>
  </si>
  <si>
    <t>Adjustable Dumbbell Set 5-40kg</t>
  </si>
  <si>
    <t>Barbells</t>
  </si>
  <si>
    <t>20kg Olympic Barbell</t>
  </si>
  <si>
    <t>15kg Women's Olympic Barbell</t>
  </si>
  <si>
    <t>20kg Powerlifting Barbell</t>
  </si>
  <si>
    <t>EZ Curl Bar 10kg</t>
  </si>
  <si>
    <t>Weight Plates</t>
  </si>
  <si>
    <t>10kg Olympic Weight Plate</t>
  </si>
  <si>
    <t>20kg Olympic Weight Plate</t>
  </si>
  <si>
    <t>20kg Olympic Bumper Plate</t>
  </si>
  <si>
    <t>Kettlebells</t>
  </si>
  <si>
    <t>12kg Cast Iron Kettlebell</t>
  </si>
  <si>
    <t>24kg Cast Iron Kettlebell</t>
  </si>
  <si>
    <t>32kg Competition Kettlebell</t>
  </si>
  <si>
    <t>Adjustable Kettlebell 4-18kg</t>
  </si>
  <si>
    <t>Benches</t>
  </si>
  <si>
    <t>Adjustable Weight Bench</t>
  </si>
  <si>
    <t>Flat Utility Bench</t>
  </si>
  <si>
    <t>Product Name</t>
  </si>
  <si>
    <t>Cost</t>
  </si>
  <si>
    <t>State Code</t>
  </si>
  <si>
    <t>Logan Brooks,5724 Fernhaven Court,Westvale,RI,68354</t>
  </si>
  <si>
    <t>Marley Lane,1425 Meadowbrook Drive,Quartzmere,GA,73186</t>
  </si>
  <si>
    <t>Cameron Brooks,5193 Fernshadow Lane,Brightmere,CT,69318</t>
  </si>
  <si>
    <t>Sage Bennett,2517 Silverfall Court,Duskbrook,MD,52917</t>
  </si>
  <si>
    <t>Hayden Blake,1647 Willowmere Court,Valleycrest,TX,69284</t>
  </si>
  <si>
    <t>Peyton Shaw,2847 Silveroak Road,Duskvale,MO,31579</t>
  </si>
  <si>
    <t>Sage Bennett,2951 Foxhollow Street,Jaspermere,NM,81642</t>
  </si>
  <si>
    <t>Logan Harper,6742 Willowstone Drive,Pinevale,DE,42851</t>
  </si>
  <si>
    <t>Parker Lane,2147 Meadowstone Avenue,Briarwood,SD,76142</t>
  </si>
  <si>
    <t>Parker Bennett,9537 Cloudcrest Avenue,Ravenbrook,GA,31582</t>
  </si>
  <si>
    <t>Riley Vaughn,4276 Silverwind Drive,Dawnmere,WV,39281</t>
  </si>
  <si>
    <t>Micah Porter,7136 Rosewind Drive,Kingsvale,NY,57483</t>
  </si>
  <si>
    <t>ID</t>
  </si>
  <si>
    <t>Class</t>
  </si>
  <si>
    <t>Test 1</t>
  </si>
  <si>
    <t>Test 2</t>
  </si>
  <si>
    <t>Test 3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</si>
  <si>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</si>
  <si>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</si>
  <si>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</si>
  <si>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</si>
  <si>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</si>
  <si>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</si>
  <si>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</si>
  <si>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</si>
  <si>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</si>
  <si>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</si>
  <si>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</si>
  <si>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Christopher</t>
  </si>
  <si>
    <t>1012</t>
  </si>
  <si>
    <t>Megan</t>
  </si>
  <si>
    <t>1013</t>
  </si>
  <si>
    <t>Andrew</t>
  </si>
  <si>
    <t>1014</t>
  </si>
  <si>
    <t>Lauren</t>
  </si>
  <si>
    <t>1015</t>
  </si>
  <si>
    <t>Joshua</t>
  </si>
  <si>
    <t>1016</t>
  </si>
  <si>
    <t>Nicole</t>
  </si>
  <si>
    <t>1017</t>
  </si>
  <si>
    <t>Brandon</t>
  </si>
  <si>
    <t>1018</t>
  </si>
  <si>
    <t>Rachel</t>
  </si>
  <si>
    <t>1019</t>
  </si>
  <si>
    <t>Justin</t>
  </si>
  <si>
    <t>1020</t>
  </si>
  <si>
    <t>Samantha</t>
  </si>
  <si>
    <t>1021</t>
  </si>
  <si>
    <t>Kevin</t>
  </si>
  <si>
    <t>1022</t>
  </si>
  <si>
    <t>Stephanie</t>
  </si>
  <si>
    <t>1023</t>
  </si>
  <si>
    <t>Brian</t>
  </si>
  <si>
    <t>1024</t>
  </si>
  <si>
    <t>Michelle</t>
  </si>
  <si>
    <t>1025</t>
  </si>
  <si>
    <t>Eric</t>
  </si>
  <si>
    <t>1026</t>
  </si>
  <si>
    <t>Jennifer</t>
  </si>
  <si>
    <t>1027</t>
  </si>
  <si>
    <t>Jason</t>
  </si>
  <si>
    <t>1028</t>
  </si>
  <si>
    <t>Rebecca</t>
  </si>
  <si>
    <t>1029</t>
  </si>
  <si>
    <t>Adam</t>
  </si>
  <si>
    <t>1030</t>
  </si>
  <si>
    <t>Katherine</t>
  </si>
  <si>
    <t>Total Students:</t>
  </si>
  <si>
    <t>Best Student:</t>
  </si>
  <si>
    <t>Max Result:</t>
  </si>
  <si>
    <t>Product A</t>
  </si>
  <si>
    <t>Product B</t>
  </si>
  <si>
    <t>Product C</t>
  </si>
  <si>
    <t>Product D</t>
  </si>
  <si>
    <t>Area</t>
  </si>
  <si>
    <t>Distance from City Centre (km)</t>
  </si>
  <si>
    <t>Riverside</t>
  </si>
  <si>
    <t>Downtown East</t>
  </si>
  <si>
    <t>Oak Park</t>
  </si>
  <si>
    <t>Westfield</t>
  </si>
  <si>
    <t>Brookside</t>
  </si>
  <si>
    <t>Lakeside</t>
  </si>
  <si>
    <t>Greenwood</t>
  </si>
  <si>
    <t>Hillcrest</t>
  </si>
  <si>
    <t>Fairview</t>
  </si>
  <si>
    <t>Cedar Grove</t>
  </si>
  <si>
    <t>Maple Heights</t>
  </si>
  <si>
    <t>Pine Valley</t>
  </si>
  <si>
    <t>Average House Price ($)</t>
  </si>
  <si>
    <t>Month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</si>
  <si>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</si>
  <si>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</si>
  <si>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</si>
  <si>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</si>
  <si>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</si>
  <si>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</si>
  <si>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</si>
  <si>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</si>
  <si>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</si>
  <si>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</si>
  <si>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</si>
  <si>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Target</t>
  </si>
  <si>
    <t>Profit Target</t>
  </si>
  <si>
    <t>Total Revenue:</t>
  </si>
  <si>
    <t>Top Product:</t>
  </si>
  <si>
    <t>Products</t>
  </si>
  <si>
    <t>Array A^2</t>
  </si>
  <si>
    <t>Year</t>
  </si>
  <si>
    <t>Total Years:</t>
  </si>
  <si>
    <t>Select Year:</t>
  </si>
  <si>
    <t>Selected Target:</t>
  </si>
  <si>
    <t>Custom Example #5</t>
  </si>
  <si>
    <t>Customer Name</t>
  </si>
  <si>
    <t>Address</t>
  </si>
  <si>
    <t>X*Y+50</t>
  </si>
  <si>
    <t>Loan Amount:</t>
  </si>
  <si>
    <t>Term (years):</t>
  </si>
  <si>
    <t>Annual Interest:</t>
  </si>
  <si>
    <t>First Payment Date:</t>
  </si>
  <si>
    <t>Number of payments:</t>
  </si>
  <si>
    <t>Monthly Rate:</t>
  </si>
  <si>
    <t>Monthly Payment:</t>
  </si>
  <si>
    <t>Payment</t>
  </si>
  <si>
    <t>Balance</t>
  </si>
  <si>
    <t>Total Payment:</t>
  </si>
  <si>
    <t>Running Total</t>
  </si>
  <si>
    <t>Asset ID</t>
  </si>
  <si>
    <t>Equipment</t>
  </si>
  <si>
    <t>Purchase Date</t>
  </si>
  <si>
    <t>Warranty (Months)</t>
  </si>
  <si>
    <t>IT-001</t>
  </si>
  <si>
    <t>Dell Laptop</t>
  </si>
  <si>
    <t>IT-002</t>
  </si>
  <si>
    <t>HP Monitor</t>
  </si>
  <si>
    <t>IT-003</t>
  </si>
  <si>
    <t>Office Printer</t>
  </si>
  <si>
    <t>IT-004</t>
  </si>
  <si>
    <t>MacBook Pro</t>
  </si>
  <si>
    <t>IT-005</t>
  </si>
  <si>
    <t>Dell Workstation</t>
  </si>
  <si>
    <t>IT-006</t>
  </si>
  <si>
    <t>Conference Display</t>
  </si>
  <si>
    <t>IT-007</t>
  </si>
  <si>
    <t>Network Switch</t>
  </si>
  <si>
    <t>IT-008</t>
  </si>
  <si>
    <t>Office Projector</t>
  </si>
  <si>
    <t>IT-009</t>
  </si>
  <si>
    <t>Lenovo Laptop</t>
  </si>
  <si>
    <t>IT-010</t>
  </si>
  <si>
    <t>Security Camera</t>
  </si>
  <si>
    <t>Expiration Date</t>
  </si>
  <si>
    <t>Days until Expiry</t>
  </si>
  <si>
    <t>Met All Deadlines</t>
  </si>
  <si>
    <t>Lesson 9c: Pivot Tables &amp; Charts</t>
  </si>
  <si>
    <t>Is A greater than 5 ?</t>
  </si>
  <si>
    <t>Choose Class:</t>
  </si>
  <si>
    <t>Average Result:</t>
  </si>
  <si>
    <t>Student Enrollment Log</t>
  </si>
  <si>
    <t>Fee</t>
  </si>
  <si>
    <t>Status</t>
  </si>
  <si>
    <t>Paid</t>
  </si>
  <si>
    <t>Student Number</t>
  </si>
  <si>
    <t>&lt;=</t>
  </si>
  <si>
    <t>Monthly Revenue</t>
  </si>
  <si>
    <t>Custom Example #6</t>
  </si>
  <si>
    <t>Name</t>
  </si>
  <si>
    <t>Test Result</t>
  </si>
  <si>
    <t>Pass/Fail</t>
  </si>
  <si>
    <t>Emily Johnson</t>
  </si>
  <si>
    <t>Class A</t>
  </si>
  <si>
    <t>Pass</t>
  </si>
  <si>
    <t>Jacob Smith</t>
  </si>
  <si>
    <t>Olivia Williams</t>
  </si>
  <si>
    <t>Fail</t>
  </si>
  <si>
    <t>Noah Brown</t>
  </si>
  <si>
    <t>S005</t>
  </si>
  <si>
    <t>Ava Jones</t>
  </si>
  <si>
    <t>S006</t>
  </si>
  <si>
    <t>Liam Garcia</t>
  </si>
  <si>
    <t>S007</t>
  </si>
  <si>
    <t>Sophia Miller</t>
  </si>
  <si>
    <t>S008</t>
  </si>
  <si>
    <t>Mason Davis</t>
  </si>
  <si>
    <t>S009</t>
  </si>
  <si>
    <t>Isabella Martinez</t>
  </si>
  <si>
    <t>S010</t>
  </si>
  <si>
    <t>Ethan Anderson</t>
  </si>
  <si>
    <t>S011</t>
  </si>
  <si>
    <t>Mia Taylor</t>
  </si>
  <si>
    <t>S012</t>
  </si>
  <si>
    <t>James Thomas</t>
  </si>
  <si>
    <t>S013</t>
  </si>
  <si>
    <t>Charlotte Moore</t>
  </si>
  <si>
    <t>S014</t>
  </si>
  <si>
    <t>Benjamin Jackson</t>
  </si>
  <si>
    <t>S015</t>
  </si>
  <si>
    <t>Amelia White</t>
  </si>
  <si>
    <t>S016</t>
  </si>
  <si>
    <t>Lucas Harris</t>
  </si>
  <si>
    <t>Class B</t>
  </si>
  <si>
    <t>S017</t>
  </si>
  <si>
    <t>Harper Martin</t>
  </si>
  <si>
    <t>S018</t>
  </si>
  <si>
    <t>Henry Thompson</t>
  </si>
  <si>
    <t>S019</t>
  </si>
  <si>
    <t>Evelyn Young</t>
  </si>
  <si>
    <t>S020</t>
  </si>
  <si>
    <t>Alexander Allen</t>
  </si>
  <si>
    <t>S021</t>
  </si>
  <si>
    <t>Abigail King</t>
  </si>
  <si>
    <t>S022</t>
  </si>
  <si>
    <t>Michael Wright</t>
  </si>
  <si>
    <t>S023</t>
  </si>
  <si>
    <t>Ella Scott</t>
  </si>
  <si>
    <t>S024</t>
  </si>
  <si>
    <t>Daniel Torres</t>
  </si>
  <si>
    <t>S025</t>
  </si>
  <si>
    <t>Scarlett Nguyen</t>
  </si>
  <si>
    <t>S026</t>
  </si>
  <si>
    <t>Matthew Hill</t>
  </si>
  <si>
    <t>S027</t>
  </si>
  <si>
    <t>Grace Flores</t>
  </si>
  <si>
    <t>S028</t>
  </si>
  <si>
    <t>Joseph Green</t>
  </si>
  <si>
    <t>S029</t>
  </si>
  <si>
    <t>Chloe Adams</t>
  </si>
  <si>
    <t>S030</t>
  </si>
  <si>
    <t>Samuel Nelson</t>
  </si>
  <si>
    <t>Students &gt;70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</si>
</sst>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3">
    <numFmt numFmtId="8" formatCode="&quot;€&quot;#,##0.00;[Red]\-&quot;€&quot;#,##0.00"/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-[$$-409]* #,##0_ ;_-[$$-409]* \-#,##0\ ;_-[$$-409]* &quot;-&quot;??_ ;_-@_ "/>
    <numFmt numFmtId="165" formatCode="[$-F800]dddd\,\ mmmm\ dd\,\ yyyy"/>
    <numFmt numFmtId="166" formatCode="&quot;Text:&quot;\ @"/>
    <numFmt numFmtId="167" formatCode="_-&quot;€&quot;* #,##0_-;\-&quot;€&quot;* #,##0_-;_-&quot;€&quot;* &quot;-&quot;??_-;_-@_-"/>
    <numFmt numFmtId="168" formatCode="_-[$€-1809]* #,##0.00_-;\-[$€-1809]* #,##0.00_-;_-[$€-1809]* &quot;-&quot;??_-;_-@_-"/>
    <numFmt numFmtId="169" formatCode="&quot;€&quot;#,##0.00"/>
    <numFmt numFmtId="174" formatCode="0.0"/>
    <numFmt numFmtId="175" formatCode="[&gt;=1000000]0.0,,&quot;M&quot;;[&gt;=1000]0.0,&quot;k&quot;;0.0"/>
    <numFmt numFmtId="176" formatCode="_-[$$-409]* #,##0.00_ ;_-[$$-409]* \-#,##0.00\ ;_-[$$-409]* &quot;-&quot;??_ ;_-@_ "/>
    <numFmt numFmtId="177" formatCode="&quot;€&quot;#,##0"/>
  </numFmts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9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9" tint="0.39997558519241921"/>
      </left>
      <right style="thick">
        <color theme="9" tint="0.39997558519241921"/>
      </right>
      <top style="thick">
        <color theme="9" tint="0.39997558519241921"/>
      </top>
      <bottom style="thick">
        <color theme="9" tint="0.39997558519241921"/>
      </bottom>
      <diagonal/>
    </border>
    <border>
      <left style="thick">
        <color theme="9" tint="0.39997558519241921"/>
      </left>
      <right/>
      <top style="thick">
        <color theme="9" tint="0.39997558519241921"/>
      </top>
      <bottom/>
      <diagonal/>
    </border>
    <border>
      <left/>
      <right style="thick">
        <color theme="9" tint="0.39997558519241921"/>
      </right>
      <top style="thick">
        <color theme="9" tint="0.39997558519241921"/>
      </top>
      <bottom/>
      <diagonal/>
    </border>
    <border>
      <left style="thick">
        <color theme="9" tint="0.39997558519241921"/>
      </left>
      <right/>
      <top/>
      <bottom style="thick">
        <color theme="9" tint="0.39997558519241921"/>
      </bottom>
      <diagonal/>
    </border>
    <border>
      <left/>
      <right style="thick">
        <color theme="9" tint="0.39997558519241921"/>
      </right>
      <top/>
      <bottom style="thick">
        <color theme="9" tint="0.39997558519241921"/>
      </bottom>
      <diagonal/>
    </border>
    <border>
      <left style="medium">
        <color theme="5" tint="0.79998168889431442"/>
      </left>
      <right/>
      <top style="medium">
        <color theme="5" tint="0.79998168889431442"/>
      </top>
      <bottom style="medium">
        <color theme="5" tint="0.79998168889431442"/>
      </bottom>
      <diagonal/>
    </border>
    <border>
      <left/>
      <right/>
      <top style="medium">
        <color theme="5" tint="0.79998168889431442"/>
      </top>
      <bottom style="medium">
        <color theme="5" tint="0.79998168889431442"/>
      </bottom>
      <diagonal/>
    </border>
    <border>
      <left/>
      <right style="medium">
        <color theme="5" tint="0.79998168889431442"/>
      </right>
      <top style="medium">
        <color theme="5" tint="0.79998168889431442"/>
      </top>
      <bottom style="medium">
        <color theme="5" tint="0.79998168889431442"/>
      </bottom>
      <diagonal/>
    </border>
    <border>
      <left style="medium">
        <color theme="8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95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3" fillId="2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0" fillId="5" borderId="2" xfId="0" applyFill="1" applyBorder="1" applyAlignment="1">
      <alignment vertical="center"/>
    </xf>
    <xf numFmtId="14" fontId="0" fillId="5" borderId="2" xfId="0" applyNumberFormat="1" applyFill="1" applyBorder="1" applyAlignment="1">
      <alignment vertical="center"/>
    </xf>
    <xf numFmtId="20" fontId="0" fillId="5" borderId="2" xfId="0" applyNumberFormat="1" applyFill="1" applyBorder="1" applyAlignment="1">
      <alignment vertical="center"/>
    </xf>
    <xf numFmtId="9" fontId="0" fillId="5" borderId="2" xfId="0" applyNumberFormat="1" applyFill="1" applyBorder="1" applyAlignment="1">
      <alignment vertical="center"/>
    </xf>
    <xf numFmtId="166" fontId="0" fillId="5" borderId="2" xfId="0" applyNumberFormat="1" applyFill="1" applyBorder="1" applyAlignment="1">
      <alignment vertical="center"/>
    </xf>
    <xf numFmtId="165" fontId="0" fillId="5" borderId="2" xfId="0" applyNumberFormat="1" applyFill="1" applyBorder="1" applyAlignment="1">
      <alignment vertical="center"/>
    </xf>
    <xf numFmtId="0" fontId="5" fillId="4" borderId="10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vertical="center" wrapText="1"/>
    </xf>
    <xf numFmtId="1" fontId="0" fillId="0" borderId="1" xfId="0" applyNumberFormat="1" applyBorder="1"/>
    <xf numFmtId="0" fontId="8" fillId="0" borderId="2" xfId="0" applyFont="1" applyBorder="1"/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vertical="center"/>
    </xf>
    <xf numFmtId="14" fontId="1" fillId="0" borderId="0" xfId="0" applyNumberFormat="1" applyFont="1" applyAlignment="1">
      <alignment horizontal="center" vertical="center"/>
    </xf>
    <xf numFmtId="44" fontId="0" fillId="0" borderId="0" xfId="0" applyNumberFormat="1"/>
    <xf numFmtId="44" fontId="1" fillId="0" borderId="0" xfId="0" applyNumberFormat="1" applyFont="1" applyAlignment="1">
      <alignment horizontal="center" vertical="center"/>
    </xf>
    <xf numFmtId="0" fontId="0" fillId="6" borderId="11" xfId="0" applyFill="1" applyBorder="1"/>
    <xf numFmtId="0" fontId="1" fillId="0" borderId="11" xfId="0" applyFont="1" applyBorder="1" applyAlignment="1">
      <alignment horizontal="center"/>
    </xf>
    <xf numFmtId="0" fontId="0" fillId="0" borderId="11" xfId="0" applyBorder="1"/>
    <xf numFmtId="0" fontId="0" fillId="6" borderId="11" xfId="0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7" borderId="11" xfId="0" applyFill="1" applyBorder="1" applyAlignment="1">
      <alignment vertical="center"/>
    </xf>
    <xf numFmtId="0" fontId="0" fillId="6" borderId="11" xfId="0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12" fillId="0" borderId="11" xfId="0" applyNumberFormat="1" applyFont="1" applyBorder="1"/>
    <xf numFmtId="0" fontId="0" fillId="0" borderId="11" xfId="2" applyNumberFormat="1" applyFont="1" applyBorder="1"/>
    <xf numFmtId="0" fontId="1" fillId="0" borderId="11" xfId="0" applyFont="1" applyBorder="1"/>
    <xf numFmtId="0" fontId="15" fillId="0" borderId="0" xfId="0" applyFont="1"/>
    <xf numFmtId="164" fontId="0" fillId="0" borderId="11" xfId="0" applyNumberFormat="1" applyBorder="1"/>
    <xf numFmtId="0" fontId="1" fillId="0" borderId="11" xfId="0" applyFont="1" applyBorder="1" applyAlignment="1">
      <alignment horizontal="right"/>
    </xf>
    <xf numFmtId="167" fontId="0" fillId="0" borderId="11" xfId="0" applyNumberFormat="1" applyBorder="1"/>
    <xf numFmtId="167" fontId="0" fillId="6" borderId="11" xfId="0" applyNumberFormat="1" applyFill="1" applyBorder="1"/>
    <xf numFmtId="44" fontId="0" fillId="6" borderId="11" xfId="0" applyNumberFormat="1" applyFill="1" applyBorder="1"/>
    <xf numFmtId="0" fontId="0" fillId="8" borderId="11" xfId="0" applyFill="1" applyBorder="1"/>
    <xf numFmtId="10" fontId="0" fillId="8" borderId="11" xfId="1" applyNumberFormat="1" applyFont="1" applyFill="1" applyBorder="1"/>
    <xf numFmtId="8" fontId="0" fillId="8" borderId="11" xfId="0" applyNumberFormat="1" applyFill="1" applyBorder="1"/>
    <xf numFmtId="44" fontId="0" fillId="9" borderId="11" xfId="1" applyNumberFormat="1" applyFont="1" applyFill="1" applyBorder="1"/>
    <xf numFmtId="0" fontId="0" fillId="9" borderId="11" xfId="0" applyFill="1" applyBorder="1"/>
    <xf numFmtId="9" fontId="0" fillId="9" borderId="11" xfId="0" applyNumberFormat="1" applyFill="1" applyBorder="1"/>
    <xf numFmtId="14" fontId="0" fillId="9" borderId="11" xfId="0" applyNumberFormat="1" applyFill="1" applyBorder="1"/>
    <xf numFmtId="168" fontId="0" fillId="0" borderId="1" xfId="0" applyNumberFormat="1" applyBorder="1"/>
    <xf numFmtId="0" fontId="8" fillId="5" borderId="2" xfId="0" applyFont="1" applyFill="1" applyBorder="1"/>
    <xf numFmtId="0" fontId="0" fillId="5" borderId="2" xfId="0" applyFill="1" applyBorder="1" applyAlignment="1">
      <alignment horizontal="center" vertical="center"/>
    </xf>
    <xf numFmtId="0" fontId="0" fillId="5" borderId="2" xfId="0" quotePrefix="1" applyFill="1" applyBorder="1" applyAlignment="1">
      <alignment horizontal="center" vertical="center"/>
    </xf>
    <xf numFmtId="169" fontId="0" fillId="5" borderId="2" xfId="0" applyNumberFormat="1" applyFill="1" applyBorder="1" applyAlignment="1">
      <alignment vertical="center"/>
    </xf>
    <xf numFmtId="18" fontId="0" fillId="5" borderId="2" xfId="0" applyNumberFormat="1" applyFill="1" applyBorder="1" applyAlignment="1">
      <alignment vertical="center"/>
    </xf>
    <xf numFmtId="174" fontId="0" fillId="0" borderId="0" xfId="0" applyNumberFormat="1"/>
    <xf numFmtId="176" fontId="0" fillId="6" borderId="11" xfId="0" applyNumberFormat="1" applyFill="1" applyBorder="1"/>
    <xf numFmtId="2" fontId="0" fillId="6" borderId="11" xfId="0" applyNumberFormat="1" applyFill="1" applyBorder="1"/>
    <xf numFmtId="174" fontId="0" fillId="6" borderId="11" xfId="0" applyNumberFormat="1" applyFill="1" applyBorder="1"/>
    <xf numFmtId="177" fontId="0" fillId="0" borderId="0" xfId="0" applyNumberFormat="1"/>
    <xf numFmtId="175" fontId="0" fillId="0" borderId="0" xfId="0" applyNumberFormat="1"/>
    <xf numFmtId="177" fontId="0" fillId="6" borderId="11" xfId="0" applyNumberFormat="1" applyFill="1" applyBorder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6" borderId="11" xfId="0" applyNumberFormat="1" applyFill="1" applyBorder="1"/>
    <xf numFmtId="0" fontId="0" fillId="6" borderId="11" xfId="0" applyNumberFormat="1" applyFill="1" applyBorder="1" applyAlignment="1">
      <alignment horizontal="center"/>
    </xf>
    <xf numFmtId="0" fontId="0" fillId="0" borderId="0" xfId="0" applyNumberFormat="1"/>
    <xf numFmtId="0" fontId="1" fillId="0" borderId="0" xfId="0" applyFont="1" applyAlignment="1"/>
    <xf numFmtId="14" fontId="1" fillId="0" borderId="0" xfId="0" applyNumberFormat="1" applyFont="1"/>
  </cellXfs>
  <cellStyles count="3">
    <cellStyle name="Comma" xfId="2" builtinId="3"/>
    <cellStyle name="Normal" xfId="0" builtinId="0"/>
    <cellStyle name="Percent" xfId="1" builtinId="5"/>
  </cellStyles>
  <dxfs count="6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4" tint="0.79998168889431442"/>
        </patternFill>
      </fill>
    </dxf>
    <dxf>
      <font>
        <b/>
        <i val="0"/>
        <color theme="0"/>
      </font>
      <border>
        <bottom style="thin">
          <color theme="4"/>
        </bottom>
        <vertical/>
        <horizontal/>
      </border>
    </dxf>
    <dxf>
      <font>
        <color theme="1"/>
      </font>
      <fill>
        <patternFill>
          <bgColor theme="3"/>
        </patternFill>
      </fill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MySlicerStyle" pivot="0" table="0" count="10" xr9:uid="{3DAC9381-7D56-464E-AC3D-AF319BB59089}">
      <tableStyleElement type="wholeTable" dxfId="5"/>
      <tableStyleElement type="headerRow" dxfId="4"/>
    </tableStyle>
  </tableStyle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4" tint="0.79998168889431442"/>
              <bgColor theme="4" tint="0.7999816888943144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MySlicerStyle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210014</xdr:colOff>
      <xdr:row>5</xdr:row>
      <xdr:rowOff>84595</xdr:rowOff>
    </xdr:from>
    <xdr:to>
      <xdr:col>3</xdr:col>
      <xdr:colOff>859446</xdr:colOff>
      <xdr:row>7</xdr:row>
      <xdr:rowOff>67034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603271DD-49CB-ACFD-34B7-9E3968742F60}"/>
            </a:ext>
          </a:extLst>
        </xdr:cNvPr>
        <xdr:cNvSpPr/>
      </xdr:nvSpPr>
      <xdr:spPr>
        <a:xfrm>
          <a:off x="2603809" y="1106790"/>
          <a:ext cx="649432" cy="40618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E" sz="1100"/>
        </a:p>
      </xdr:txBody>
    </xdr:sp>
    <xdr:clientData/>
  </xdr:twoCellAnchor>
  <xdr:twoCellAnchor>
    <xdr:from>
      <xdr:col>2</xdr:col>
      <xdr:colOff>137809</xdr:colOff>
      <xdr:row>15</xdr:row>
      <xdr:rowOff>121596</xdr:rowOff>
    </xdr:from>
    <xdr:to>
      <xdr:col>2</xdr:col>
      <xdr:colOff>498543</xdr:colOff>
      <xdr:row>17</xdr:row>
      <xdr:rowOff>136593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D7EBC780-FB04-41E6-B70A-77E752486B59}"/>
            </a:ext>
          </a:extLst>
        </xdr:cNvPr>
        <xdr:cNvSpPr/>
      </xdr:nvSpPr>
      <xdr:spPr>
        <a:xfrm>
          <a:off x="1528054" y="3242553"/>
          <a:ext cx="360734" cy="395997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E" sz="1100"/>
        </a:p>
      </xdr:txBody>
    </xdr:sp>
    <xdr:clientData/>
  </xdr:twoCellAnchor>
  <xdr:twoCellAnchor>
    <xdr:from>
      <xdr:col>2</xdr:col>
      <xdr:colOff>145915</xdr:colOff>
      <xdr:row>24</xdr:row>
      <xdr:rowOff>89170</xdr:rowOff>
    </xdr:from>
    <xdr:to>
      <xdr:col>2</xdr:col>
      <xdr:colOff>506649</xdr:colOff>
      <xdr:row>26</xdr:row>
      <xdr:rowOff>104167</xdr:rowOff>
    </xdr:to>
    <xdr:sp macro="" textlink="">
      <xdr:nvSpPr>
        <xdr:cNvPr id="4" name="Arrow: Right 3">
          <a:extLst>
            <a:ext uri="{FF2B5EF4-FFF2-40B4-BE49-F238E27FC236}">
              <a16:creationId xmlns:a16="http://schemas.microsoft.com/office/drawing/2014/main" id="{059E03EE-F988-44EC-8A5A-5AAE1B5C7450}"/>
            </a:ext>
          </a:extLst>
        </xdr:cNvPr>
        <xdr:cNvSpPr/>
      </xdr:nvSpPr>
      <xdr:spPr>
        <a:xfrm>
          <a:off x="1536160" y="5220510"/>
          <a:ext cx="360734" cy="436529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E" sz="1100"/>
        </a:p>
      </xdr:txBody>
    </xdr:sp>
    <xdr:clientData/>
  </xdr:twoCellAnchor>
  <xdr:twoCellAnchor>
    <xdr:from>
      <xdr:col>2</xdr:col>
      <xdr:colOff>145915</xdr:colOff>
      <xdr:row>33</xdr:row>
      <xdr:rowOff>89170</xdr:rowOff>
    </xdr:from>
    <xdr:to>
      <xdr:col>2</xdr:col>
      <xdr:colOff>506649</xdr:colOff>
      <xdr:row>35</xdr:row>
      <xdr:rowOff>104167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id="{530DF267-AB62-449D-9A3F-36CFBBAD4AF1}"/>
            </a:ext>
          </a:extLst>
        </xdr:cNvPr>
        <xdr:cNvSpPr/>
      </xdr:nvSpPr>
      <xdr:spPr>
        <a:xfrm>
          <a:off x="1536160" y="5220510"/>
          <a:ext cx="360734" cy="436529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E" sz="1100"/>
        </a:p>
      </xdr:txBody>
    </xdr:sp>
    <xdr:clientData/>
  </xdr:twoCellAnchor>
  <xdr:twoCellAnchor>
    <xdr:from>
      <xdr:col>2</xdr:col>
      <xdr:colOff>145915</xdr:colOff>
      <xdr:row>42</xdr:row>
      <xdr:rowOff>89170</xdr:rowOff>
    </xdr:from>
    <xdr:to>
      <xdr:col>2</xdr:col>
      <xdr:colOff>506649</xdr:colOff>
      <xdr:row>44</xdr:row>
      <xdr:rowOff>104167</xdr:rowOff>
    </xdr:to>
    <xdr:sp macro="" textlink="">
      <xdr:nvSpPr>
        <xdr:cNvPr id="6" name="Arrow: Right 5">
          <a:extLst>
            <a:ext uri="{FF2B5EF4-FFF2-40B4-BE49-F238E27FC236}">
              <a16:creationId xmlns:a16="http://schemas.microsoft.com/office/drawing/2014/main" id="{FB6B755B-B1C7-40D8-AFA5-1A8F53A12DEA}"/>
            </a:ext>
          </a:extLst>
        </xdr:cNvPr>
        <xdr:cNvSpPr/>
      </xdr:nvSpPr>
      <xdr:spPr>
        <a:xfrm>
          <a:off x="1536160" y="7161989"/>
          <a:ext cx="360734" cy="436529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AEC2B-DC7C-4173-95F2-6DDEE193CFA7}">
  <sheetPr>
    <tabColor theme="4"/>
  </sheetPr>
  <dimension ref="A1:F9"/>
  <sheetViews>
    <sheetView tabSelected="1" zoomScale="220" zoomScaleNormal="220" workbookViewId="0">
      <selection activeCell="D11" sqref="D11"/>
    </sheetView>
  </sheetViews>
  <sheetFormatPr defaultRowHeight="15" x14ac:dyDescent="0.25"/>
  <cols>
    <col min="2" max="2" width="16" bestFit="1" customWidth="1"/>
    <col min="3" max="3" width="14" bestFit="1" customWidth="1"/>
    <col min="4" max="4" width="11.140625" customWidth="1"/>
    <col min="5" max="5" width="14.42578125" customWidth="1"/>
    <col min="6" max="6" width="8.5703125" customWidth="1"/>
  </cols>
  <sheetData>
    <row r="1" spans="1:6" x14ac:dyDescent="0.25">
      <c r="A1" s="69" t="s">
        <v>24</v>
      </c>
      <c r="B1" s="70"/>
      <c r="C1" s="70"/>
    </row>
    <row r="2" spans="1:6" x14ac:dyDescent="0.25">
      <c r="A2" s="70"/>
      <c r="B2" s="70"/>
      <c r="C2" s="70"/>
    </row>
    <row r="4" spans="1:6" x14ac:dyDescent="0.25">
      <c r="B4" s="71" t="s">
        <v>379</v>
      </c>
      <c r="C4" s="72"/>
      <c r="D4" s="72"/>
      <c r="E4" s="72"/>
      <c r="F4" s="73"/>
    </row>
    <row r="5" spans="1:6" ht="15" customHeight="1" x14ac:dyDescent="0.25">
      <c r="B5" s="5" t="s">
        <v>383</v>
      </c>
      <c r="C5" s="5" t="s">
        <v>115</v>
      </c>
      <c r="D5" s="5" t="s">
        <v>380</v>
      </c>
      <c r="E5" s="5" t="s">
        <v>9</v>
      </c>
      <c r="F5" s="5" t="s">
        <v>381</v>
      </c>
    </row>
    <row r="6" spans="1:6" x14ac:dyDescent="0.25">
      <c r="B6" s="6" t="s">
        <v>111</v>
      </c>
      <c r="C6" s="6" t="s">
        <v>36</v>
      </c>
      <c r="D6" s="56">
        <v>100</v>
      </c>
      <c r="E6" s="7">
        <v>43831</v>
      </c>
      <c r="F6" s="18" t="s">
        <v>382</v>
      </c>
    </row>
    <row r="7" spans="1:6" x14ac:dyDescent="0.25">
      <c r="B7" s="6" t="s">
        <v>112</v>
      </c>
      <c r="C7" s="6" t="s">
        <v>37</v>
      </c>
      <c r="D7" s="56">
        <v>100</v>
      </c>
      <c r="E7" s="7">
        <v>43831</v>
      </c>
      <c r="F7" s="18" t="s">
        <v>382</v>
      </c>
    </row>
    <row r="8" spans="1:6" x14ac:dyDescent="0.25">
      <c r="B8" s="6" t="s">
        <v>113</v>
      </c>
      <c r="C8" s="6" t="s">
        <v>38</v>
      </c>
      <c r="D8" s="56">
        <v>100</v>
      </c>
      <c r="E8" s="7">
        <v>43831</v>
      </c>
      <c r="F8" s="18" t="s">
        <v>382</v>
      </c>
    </row>
    <row r="9" spans="1:6" x14ac:dyDescent="0.25">
      <c r="B9" s="6" t="s">
        <v>114</v>
      </c>
      <c r="C9" s="6" t="s">
        <v>39</v>
      </c>
      <c r="D9" s="56">
        <v>80</v>
      </c>
      <c r="E9" s="7">
        <v>43831</v>
      </c>
      <c r="F9" s="18" t="s">
        <v>382</v>
      </c>
    </row>
  </sheetData>
  <mergeCells count="2">
    <mergeCell ref="A1:C2"/>
    <mergeCell ref="B4:F4"/>
  </mergeCells>
  <phoneticPr fontId="7" type="noConversion"/>
  <pageMargins left="0.7" right="0.7" top="0.75" bottom="0.75" header="0.3" footer="0.3"/>
  <pageSetup paperSize="287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75C03-115D-4002-BE08-F2E31CEA30A6}">
  <sheetPr>
    <tabColor theme="4"/>
  </sheetPr>
  <dimension ref="A1:I43"/>
  <sheetViews>
    <sheetView zoomScale="160" zoomScaleNormal="160" workbookViewId="0">
      <selection activeCell="D40" sqref="D40:F43"/>
    </sheetView>
  </sheetViews>
  <sheetFormatPr defaultRowHeight="15" x14ac:dyDescent="0.25"/>
  <cols>
    <col min="2" max="2" width="13.140625" customWidth="1"/>
    <col min="3" max="3" width="13.5703125" bestFit="1" customWidth="1"/>
    <col min="4" max="4" width="15.28515625" customWidth="1"/>
    <col min="5" max="5" width="15.85546875" customWidth="1"/>
    <col min="6" max="6" width="19.140625" customWidth="1"/>
  </cols>
  <sheetData>
    <row r="1" spans="1:9" x14ac:dyDescent="0.25">
      <c r="A1" s="69" t="s">
        <v>25</v>
      </c>
      <c r="B1" s="70"/>
      <c r="C1" s="70"/>
    </row>
    <row r="2" spans="1:9" x14ac:dyDescent="0.25">
      <c r="A2" s="70"/>
      <c r="B2" s="70"/>
      <c r="C2" s="70"/>
    </row>
    <row r="3" spans="1:9" ht="15.75" thickBot="1" x14ac:dyDescent="0.3"/>
    <row r="4" spans="1:9" ht="16.5" thickTop="1" thickBot="1" x14ac:dyDescent="0.3">
      <c r="B4" s="78" t="s">
        <v>48</v>
      </c>
      <c r="C4" s="78"/>
      <c r="E4" s="78" t="s">
        <v>59</v>
      </c>
      <c r="F4" s="78"/>
    </row>
    <row r="5" spans="1:9" ht="16.5" thickTop="1" thickBot="1" x14ac:dyDescent="0.3">
      <c r="B5" s="19" t="s">
        <v>49</v>
      </c>
      <c r="C5" s="20" t="s">
        <v>50</v>
      </c>
      <c r="E5" s="57" t="s">
        <v>60</v>
      </c>
      <c r="F5" s="58" t="s">
        <v>61</v>
      </c>
    </row>
    <row r="6" spans="1:9" ht="16.5" thickTop="1" thickBot="1" x14ac:dyDescent="0.3">
      <c r="B6" s="19" t="s">
        <v>51</v>
      </c>
      <c r="C6" s="20" t="s">
        <v>52</v>
      </c>
      <c r="E6" s="57" t="s">
        <v>62</v>
      </c>
      <c r="F6" s="58" t="s">
        <v>63</v>
      </c>
    </row>
    <row r="7" spans="1:9" ht="16.5" thickTop="1" thickBot="1" x14ac:dyDescent="0.3">
      <c r="B7" s="19" t="s">
        <v>53</v>
      </c>
      <c r="C7" s="20" t="s">
        <v>54</v>
      </c>
      <c r="E7" s="57" t="s">
        <v>64</v>
      </c>
      <c r="F7" s="58" t="s">
        <v>65</v>
      </c>
    </row>
    <row r="8" spans="1:9" ht="16.5" thickTop="1" thickBot="1" x14ac:dyDescent="0.3">
      <c r="B8" s="19" t="s">
        <v>55</v>
      </c>
      <c r="C8" s="20" t="s">
        <v>56</v>
      </c>
      <c r="E8" s="57" t="s">
        <v>66</v>
      </c>
      <c r="F8" s="58" t="s">
        <v>67</v>
      </c>
    </row>
    <row r="9" spans="1:9" ht="16.5" thickTop="1" thickBot="1" x14ac:dyDescent="0.3">
      <c r="B9" s="19" t="s">
        <v>57</v>
      </c>
      <c r="C9" s="20" t="s">
        <v>58</v>
      </c>
      <c r="E9" s="57" t="s">
        <v>68</v>
      </c>
      <c r="F9" s="59" t="s">
        <v>384</v>
      </c>
    </row>
    <row r="10" spans="1:9" ht="16.5" thickTop="1" thickBot="1" x14ac:dyDescent="0.3">
      <c r="E10" s="57" t="s">
        <v>69</v>
      </c>
      <c r="F10" s="58" t="s">
        <v>70</v>
      </c>
    </row>
    <row r="11" spans="1:9" ht="16.5" thickTop="1" thickBot="1" x14ac:dyDescent="0.3"/>
    <row r="12" spans="1:9" ht="15.75" thickBot="1" x14ac:dyDescent="0.3">
      <c r="A12" s="74" t="s">
        <v>73</v>
      </c>
      <c r="B12" s="75"/>
      <c r="C12" s="76"/>
    </row>
    <row r="14" spans="1:9" s="26" customFormat="1" ht="15.75" thickBot="1" x14ac:dyDescent="0.3">
      <c r="B14" s="21" t="s">
        <v>120</v>
      </c>
      <c r="C14" s="21" t="s">
        <v>121</v>
      </c>
      <c r="D14" s="21" t="s">
        <v>122</v>
      </c>
      <c r="F14" s="21" t="s">
        <v>376</v>
      </c>
      <c r="I14"/>
    </row>
    <row r="15" spans="1:9" s="26" customFormat="1" ht="15.75" thickBot="1" x14ac:dyDescent="0.3">
      <c r="B15" s="26">
        <v>7</v>
      </c>
      <c r="C15" s="26">
        <v>0</v>
      </c>
      <c r="D15" s="33"/>
      <c r="F15" s="33"/>
      <c r="I15"/>
    </row>
    <row r="16" spans="1:9" s="26" customFormat="1" ht="15.75" thickBot="1" x14ac:dyDescent="0.3">
      <c r="B16" s="26">
        <v>3</v>
      </c>
      <c r="C16" s="26">
        <v>8</v>
      </c>
      <c r="D16" s="33"/>
      <c r="F16" s="33"/>
      <c r="I16"/>
    </row>
    <row r="17" spans="1:9" s="26" customFormat="1" ht="15.75" thickBot="1" x14ac:dyDescent="0.3">
      <c r="B17" s="26">
        <v>2</v>
      </c>
      <c r="C17" s="26">
        <v>1</v>
      </c>
      <c r="D17" s="33"/>
      <c r="F17" s="33"/>
      <c r="I17"/>
    </row>
    <row r="18" spans="1:9" s="26" customFormat="1" ht="15.75" thickBot="1" x14ac:dyDescent="0.3">
      <c r="B18" s="26">
        <v>8</v>
      </c>
      <c r="C18" s="26">
        <v>3</v>
      </c>
      <c r="D18" s="33"/>
      <c r="F18" s="33"/>
      <c r="I18"/>
    </row>
    <row r="19" spans="1:9" s="26" customFormat="1" ht="15.75" thickBot="1" x14ac:dyDescent="0.3">
      <c r="B19" s="26">
        <v>6</v>
      </c>
      <c r="C19" s="26">
        <v>1</v>
      </c>
      <c r="D19" s="33"/>
      <c r="F19" s="33"/>
      <c r="I19"/>
    </row>
    <row r="20" spans="1:9" s="26" customFormat="1" ht="15.75" thickBot="1" x14ac:dyDescent="0.3">
      <c r="C20" s="34" t="s">
        <v>123</v>
      </c>
      <c r="D20" s="35"/>
    </row>
    <row r="22" spans="1:9" ht="15.75" thickBot="1" x14ac:dyDescent="0.3"/>
    <row r="23" spans="1:9" ht="15.75" thickBot="1" x14ac:dyDescent="0.3">
      <c r="A23" s="74" t="s">
        <v>79</v>
      </c>
      <c r="B23" s="75"/>
      <c r="C23" s="76"/>
    </row>
    <row r="25" spans="1:9" s="26" customFormat="1" ht="15.75" thickBot="1" x14ac:dyDescent="0.3">
      <c r="B25" s="21" t="s">
        <v>115</v>
      </c>
      <c r="C25" s="21" t="s">
        <v>116</v>
      </c>
      <c r="D25" s="21" t="s">
        <v>124</v>
      </c>
      <c r="E25" s="21" t="s">
        <v>128</v>
      </c>
      <c r="F25" s="21" t="s">
        <v>129</v>
      </c>
    </row>
    <row r="26" spans="1:9" s="26" customFormat="1" ht="15.75" thickBot="1" x14ac:dyDescent="0.3">
      <c r="B26" s="26" t="s">
        <v>36</v>
      </c>
      <c r="C26" s="4">
        <v>70</v>
      </c>
      <c r="D26" s="33"/>
      <c r="E26" s="33"/>
      <c r="F26" s="33"/>
    </row>
    <row r="27" spans="1:9" s="26" customFormat="1" ht="15.75" thickBot="1" x14ac:dyDescent="0.3">
      <c r="B27" s="26" t="s">
        <v>37</v>
      </c>
      <c r="C27" s="4">
        <v>50</v>
      </c>
      <c r="D27" s="33"/>
      <c r="E27" s="33"/>
      <c r="F27" s="33"/>
    </row>
    <row r="28" spans="1:9" s="26" customFormat="1" ht="15.75" thickBot="1" x14ac:dyDescent="0.3">
      <c r="B28" s="26" t="s">
        <v>38</v>
      </c>
      <c r="C28" s="4">
        <v>90</v>
      </c>
      <c r="D28" s="33"/>
      <c r="E28" s="33"/>
      <c r="F28" s="33"/>
    </row>
    <row r="29" spans="1:9" s="26" customFormat="1" ht="15.75" thickBot="1" x14ac:dyDescent="0.3">
      <c r="B29" s="26" t="s">
        <v>39</v>
      </c>
      <c r="C29" s="4">
        <v>10</v>
      </c>
      <c r="D29" s="33"/>
      <c r="E29" s="33"/>
      <c r="F29" s="33"/>
    </row>
    <row r="30" spans="1:9" ht="15.75" thickBot="1" x14ac:dyDescent="0.3"/>
    <row r="31" spans="1:9" ht="15.75" thickBot="1" x14ac:dyDescent="0.3">
      <c r="B31" s="3" t="s">
        <v>125</v>
      </c>
      <c r="C31" s="30"/>
    </row>
    <row r="32" spans="1:9" ht="15.75" thickBot="1" x14ac:dyDescent="0.3">
      <c r="B32" s="3" t="s">
        <v>126</v>
      </c>
      <c r="C32" s="30"/>
    </row>
    <row r="33" spans="1:6" ht="15.75" thickBot="1" x14ac:dyDescent="0.3">
      <c r="B33" s="3" t="s">
        <v>127</v>
      </c>
      <c r="C33" s="30"/>
    </row>
    <row r="34" spans="1:6" ht="15.75" thickBot="1" x14ac:dyDescent="0.3">
      <c r="B34" s="3" t="s">
        <v>130</v>
      </c>
      <c r="C34" s="30"/>
    </row>
    <row r="35" spans="1:6" ht="15.75" thickBot="1" x14ac:dyDescent="0.3"/>
    <row r="36" spans="1:6" ht="15.75" thickBot="1" x14ac:dyDescent="0.3">
      <c r="A36" s="74" t="s">
        <v>80</v>
      </c>
      <c r="B36" s="75"/>
      <c r="C36" s="76"/>
    </row>
    <row r="37" spans="1:6" ht="15.75" thickBot="1" x14ac:dyDescent="0.3"/>
    <row r="38" spans="1:6" ht="15.75" thickBot="1" x14ac:dyDescent="0.3">
      <c r="D38" s="77" t="s">
        <v>121</v>
      </c>
      <c r="E38" s="77"/>
      <c r="F38" s="77"/>
    </row>
    <row r="39" spans="1:6" ht="15.75" thickBot="1" x14ac:dyDescent="0.3">
      <c r="D39" s="38">
        <v>10</v>
      </c>
      <c r="E39" s="38">
        <v>20</v>
      </c>
      <c r="F39" s="38">
        <v>30</v>
      </c>
    </row>
    <row r="40" spans="1:6" ht="15.75" thickBot="1" x14ac:dyDescent="0.3">
      <c r="B40" s="77" t="s">
        <v>120</v>
      </c>
      <c r="C40" s="38">
        <v>1</v>
      </c>
      <c r="D40" s="36"/>
      <c r="E40" s="36"/>
      <c r="F40" s="36"/>
    </row>
    <row r="41" spans="1:6" ht="15.75" thickBot="1" x14ac:dyDescent="0.3">
      <c r="B41" s="77"/>
      <c r="C41" s="38">
        <v>2</v>
      </c>
      <c r="D41" s="36"/>
      <c r="E41" s="36"/>
      <c r="F41" s="36"/>
    </row>
    <row r="42" spans="1:6" ht="15.75" thickBot="1" x14ac:dyDescent="0.3">
      <c r="B42" s="77"/>
      <c r="C42" s="38">
        <v>3</v>
      </c>
      <c r="D42" s="36"/>
      <c r="E42" s="36"/>
      <c r="F42" s="36"/>
    </row>
    <row r="43" spans="1:6" ht="15.75" thickBot="1" x14ac:dyDescent="0.3">
      <c r="B43" s="77"/>
      <c r="C43" s="38">
        <v>4</v>
      </c>
      <c r="D43" s="36"/>
      <c r="E43" s="36"/>
      <c r="F43" s="36"/>
    </row>
  </sheetData>
  <mergeCells count="8">
    <mergeCell ref="A36:C36"/>
    <mergeCell ref="D38:F38"/>
    <mergeCell ref="B40:B43"/>
    <mergeCell ref="A1:C2"/>
    <mergeCell ref="B4:C4"/>
    <mergeCell ref="E4:F4"/>
    <mergeCell ref="A12:C12"/>
    <mergeCell ref="A23:C23"/>
  </mergeCells>
  <pageMargins left="0.7" right="0.7" top="0.75" bottom="0.75" header="0.3" footer="0.3"/>
  <pageSetup paperSize="287" orientation="portrait" horizontalDpi="203" verticalDpi="203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67EE8-2AFE-46B3-BAD5-16DD689A328A}">
  <sheetPr>
    <tabColor theme="4"/>
  </sheetPr>
  <dimension ref="A1:J46"/>
  <sheetViews>
    <sheetView zoomScale="190" zoomScaleNormal="190" workbookViewId="0">
      <selection activeCell="F39" sqref="F39"/>
    </sheetView>
  </sheetViews>
  <sheetFormatPr defaultRowHeight="15" x14ac:dyDescent="0.25"/>
  <cols>
    <col min="2" max="2" width="15.28515625" bestFit="1" customWidth="1"/>
    <col min="3" max="3" width="11.42578125" bestFit="1" customWidth="1"/>
    <col min="4" max="4" width="22.85546875" customWidth="1"/>
    <col min="5" max="5" width="17.5703125" bestFit="1" customWidth="1"/>
    <col min="6" max="6" width="22.140625" bestFit="1" customWidth="1"/>
    <col min="10" max="10" width="37.28515625" customWidth="1"/>
  </cols>
  <sheetData>
    <row r="1" spans="1:10" x14ac:dyDescent="0.25">
      <c r="A1" s="69" t="s">
        <v>71</v>
      </c>
      <c r="B1" s="70"/>
      <c r="C1" s="70"/>
    </row>
    <row r="2" spans="1:10" ht="15.75" thickBot="1" x14ac:dyDescent="0.3">
      <c r="A2" s="70"/>
      <c r="B2" s="70"/>
      <c r="C2" s="70"/>
    </row>
    <row r="3" spans="1:10" ht="16.5" thickTop="1" thickBot="1" x14ac:dyDescent="0.3">
      <c r="E3" s="81" t="s">
        <v>72</v>
      </c>
      <c r="F3" s="82"/>
      <c r="I3" s="14" t="s">
        <v>84</v>
      </c>
      <c r="J3" s="14" t="s">
        <v>85</v>
      </c>
    </row>
    <row r="4" spans="1:10" ht="16.5" thickTop="1" thickBot="1" x14ac:dyDescent="0.3">
      <c r="B4" s="80" t="s">
        <v>40</v>
      </c>
      <c r="C4" s="80"/>
      <c r="E4" s="83"/>
      <c r="F4" s="84"/>
      <c r="I4" s="16">
        <v>0</v>
      </c>
      <c r="J4" s="17" t="s">
        <v>86</v>
      </c>
    </row>
    <row r="5" spans="1:10" ht="16.5" thickTop="1" thickBot="1" x14ac:dyDescent="0.3">
      <c r="B5" s="8" t="s">
        <v>41</v>
      </c>
      <c r="C5" s="8" t="s">
        <v>47</v>
      </c>
      <c r="E5" s="8" t="s">
        <v>41</v>
      </c>
      <c r="F5" s="12" t="s">
        <v>47</v>
      </c>
      <c r="I5" s="16" t="s">
        <v>87</v>
      </c>
      <c r="J5" s="17" t="s">
        <v>88</v>
      </c>
    </row>
    <row r="6" spans="1:10" ht="16.5" thickTop="1" thickBot="1" x14ac:dyDescent="0.3">
      <c r="B6" s="8" t="s">
        <v>42</v>
      </c>
      <c r="C6" s="8">
        <v>122.87</v>
      </c>
      <c r="E6" s="8" t="s">
        <v>42</v>
      </c>
      <c r="F6" s="60">
        <v>122.87</v>
      </c>
      <c r="I6" s="16" t="s">
        <v>89</v>
      </c>
      <c r="J6" s="17" t="s">
        <v>90</v>
      </c>
    </row>
    <row r="7" spans="1:10" ht="16.5" thickTop="1" thickBot="1" x14ac:dyDescent="0.3">
      <c r="B7" s="8" t="s">
        <v>43</v>
      </c>
      <c r="C7" s="9">
        <v>47041</v>
      </c>
      <c r="E7" s="8" t="s">
        <v>43</v>
      </c>
      <c r="F7" s="13">
        <v>47041</v>
      </c>
      <c r="I7" s="16" t="s">
        <v>91</v>
      </c>
      <c r="J7" s="17" t="s">
        <v>92</v>
      </c>
    </row>
    <row r="8" spans="1:10" ht="16.5" thickTop="1" thickBot="1" x14ac:dyDescent="0.3">
      <c r="B8" s="8" t="s">
        <v>44</v>
      </c>
      <c r="C8" s="10">
        <v>0.25</v>
      </c>
      <c r="E8" s="8" t="s">
        <v>44</v>
      </c>
      <c r="F8" s="61">
        <v>0.25</v>
      </c>
      <c r="I8" s="16" t="s">
        <v>93</v>
      </c>
      <c r="J8" s="17" t="s">
        <v>94</v>
      </c>
    </row>
    <row r="9" spans="1:10" ht="16.5" thickTop="1" thickBot="1" x14ac:dyDescent="0.3">
      <c r="B9" s="8" t="s">
        <v>45</v>
      </c>
      <c r="C9" s="11">
        <v>0.3</v>
      </c>
      <c r="E9" s="8" t="s">
        <v>45</v>
      </c>
      <c r="F9" s="11">
        <v>0.3</v>
      </c>
      <c r="I9" s="16" t="s">
        <v>95</v>
      </c>
      <c r="J9" s="17" t="s">
        <v>96</v>
      </c>
    </row>
    <row r="10" spans="1:10" ht="16.5" thickTop="1" thickBot="1" x14ac:dyDescent="0.3">
      <c r="B10" s="8" t="s">
        <v>46</v>
      </c>
      <c r="C10" s="8" t="b">
        <v>1</v>
      </c>
      <c r="E10" s="8" t="s">
        <v>46</v>
      </c>
      <c r="F10" s="8" t="b">
        <v>1</v>
      </c>
      <c r="I10" s="16" t="s">
        <v>54</v>
      </c>
      <c r="J10" s="17" t="s">
        <v>97</v>
      </c>
    </row>
    <row r="11" spans="1:10" ht="16.5" thickTop="1" thickBot="1" x14ac:dyDescent="0.3">
      <c r="I11" s="16" t="s">
        <v>98</v>
      </c>
      <c r="J11" s="17" t="s">
        <v>99</v>
      </c>
    </row>
    <row r="12" spans="1:10" ht="15.75" thickBot="1" x14ac:dyDescent="0.3">
      <c r="A12" s="74" t="s">
        <v>73</v>
      </c>
      <c r="B12" s="75"/>
      <c r="C12" s="76"/>
      <c r="I12" s="16" t="s">
        <v>100</v>
      </c>
      <c r="J12" s="17" t="s">
        <v>101</v>
      </c>
    </row>
    <row r="13" spans="1:10" ht="15.75" thickBot="1" x14ac:dyDescent="0.3">
      <c r="I13" s="16" t="s">
        <v>102</v>
      </c>
      <c r="J13" s="17" t="s">
        <v>103</v>
      </c>
    </row>
    <row r="14" spans="1:10" ht="15.75" thickBot="1" x14ac:dyDescent="0.3">
      <c r="B14" s="31" t="s">
        <v>9</v>
      </c>
      <c r="D14" s="31" t="s">
        <v>74</v>
      </c>
      <c r="E14" s="31" t="s">
        <v>75</v>
      </c>
      <c r="I14" s="16" t="s">
        <v>104</v>
      </c>
      <c r="J14" s="17" t="s">
        <v>105</v>
      </c>
    </row>
    <row r="15" spans="1:10" ht="15.75" thickBot="1" x14ac:dyDescent="0.3">
      <c r="B15" s="40">
        <v>46767</v>
      </c>
      <c r="D15" s="90"/>
      <c r="E15" s="90"/>
      <c r="I15" s="16" t="s">
        <v>106</v>
      </c>
      <c r="J15" s="17" t="s">
        <v>107</v>
      </c>
    </row>
    <row r="16" spans="1:10" ht="15.75" thickBot="1" x14ac:dyDescent="0.3">
      <c r="B16" s="40">
        <v>46768</v>
      </c>
      <c r="D16" s="90"/>
      <c r="E16" s="90"/>
      <c r="I16" s="16" t="s">
        <v>108</v>
      </c>
      <c r="J16" s="15" t="s">
        <v>109</v>
      </c>
    </row>
    <row r="17" spans="1:5" ht="15.75" thickBot="1" x14ac:dyDescent="0.3">
      <c r="B17" s="40">
        <v>46769</v>
      </c>
      <c r="D17" s="90"/>
      <c r="E17" s="90"/>
    </row>
    <row r="18" spans="1:5" ht="15.75" thickBot="1" x14ac:dyDescent="0.3">
      <c r="B18" s="40">
        <v>46770</v>
      </c>
      <c r="D18" s="90"/>
      <c r="E18" s="90"/>
    </row>
    <row r="19" spans="1:5" ht="15.75" thickBot="1" x14ac:dyDescent="0.3">
      <c r="B19" s="40">
        <v>46771</v>
      </c>
      <c r="D19" s="90"/>
      <c r="E19" s="90"/>
    </row>
    <row r="20" spans="1:5" ht="15.75" thickBot="1" x14ac:dyDescent="0.3"/>
    <row r="21" spans="1:5" ht="15.75" thickBot="1" x14ac:dyDescent="0.3">
      <c r="A21" s="74" t="s">
        <v>79</v>
      </c>
      <c r="B21" s="75"/>
      <c r="C21" s="76"/>
    </row>
    <row r="22" spans="1:5" ht="15.75" thickBot="1" x14ac:dyDescent="0.3"/>
    <row r="23" spans="1:5" ht="15.75" thickBot="1" x14ac:dyDescent="0.3">
      <c r="B23" s="31" t="s">
        <v>76</v>
      </c>
      <c r="D23" s="31" t="s">
        <v>77</v>
      </c>
      <c r="E23" s="31" t="s">
        <v>78</v>
      </c>
    </row>
    <row r="24" spans="1:5" ht="15.75" thickBot="1" x14ac:dyDescent="0.3">
      <c r="B24" s="41">
        <f ca="1">RANDBETWEEN(10^3,10^7)</f>
        <v>1750145</v>
      </c>
      <c r="D24" s="90"/>
      <c r="E24" s="90"/>
    </row>
    <row r="25" spans="1:5" ht="15.75" thickBot="1" x14ac:dyDescent="0.3">
      <c r="B25" s="41">
        <f t="shared" ref="B25:B28" ca="1" si="0">RANDBETWEEN(10^3,10^7)</f>
        <v>1831171</v>
      </c>
      <c r="D25" s="90"/>
      <c r="E25" s="90"/>
    </row>
    <row r="26" spans="1:5" ht="15.75" thickBot="1" x14ac:dyDescent="0.3">
      <c r="B26" s="41">
        <f t="shared" ca="1" si="0"/>
        <v>2858485</v>
      </c>
      <c r="D26" s="90"/>
      <c r="E26" s="90"/>
    </row>
    <row r="27" spans="1:5" ht="15.75" thickBot="1" x14ac:dyDescent="0.3">
      <c r="B27" s="41">
        <f t="shared" ca="1" si="0"/>
        <v>2694640</v>
      </c>
      <c r="D27" s="90"/>
      <c r="E27" s="90"/>
    </row>
    <row r="28" spans="1:5" ht="15.75" thickBot="1" x14ac:dyDescent="0.3">
      <c r="B28" s="41">
        <f t="shared" ca="1" si="0"/>
        <v>1511468</v>
      </c>
      <c r="D28" s="90"/>
      <c r="E28" s="90"/>
    </row>
    <row r="29" spans="1:5" ht="15.75" thickBot="1" x14ac:dyDescent="0.3"/>
    <row r="30" spans="1:5" ht="15.75" thickBot="1" x14ac:dyDescent="0.3">
      <c r="A30" s="74" t="s">
        <v>80</v>
      </c>
      <c r="B30" s="75"/>
      <c r="C30" s="76"/>
    </row>
    <row r="31" spans="1:5" ht="15.75" thickBot="1" x14ac:dyDescent="0.3"/>
    <row r="32" spans="1:5" ht="15.75" thickBot="1" x14ac:dyDescent="0.3">
      <c r="B32" s="31" t="s">
        <v>76</v>
      </c>
      <c r="D32" s="31" t="s">
        <v>81</v>
      </c>
    </row>
    <row r="33" spans="1:6" ht="15.75" thickBot="1" x14ac:dyDescent="0.3">
      <c r="B33" s="32">
        <f ca="1">RANDBETWEEN(0,1000)</f>
        <v>45</v>
      </c>
      <c r="D33" s="90"/>
    </row>
    <row r="34" spans="1:6" ht="15.75" thickBot="1" x14ac:dyDescent="0.3">
      <c r="B34" s="32">
        <f ca="1">RANDBETWEEN(0,1000)</f>
        <v>330</v>
      </c>
      <c r="D34" s="90"/>
    </row>
    <row r="35" spans="1:6" ht="15.75" thickBot="1" x14ac:dyDescent="0.3">
      <c r="B35" s="32">
        <v>0</v>
      </c>
      <c r="D35" s="90"/>
    </row>
    <row r="36" spans="1:6" ht="15.75" thickBot="1" x14ac:dyDescent="0.3">
      <c r="B36" s="32">
        <f ca="1">RANDBETWEEN(-1000,0)</f>
        <v>-297</v>
      </c>
      <c r="D36" s="90"/>
      <c r="F36" s="62"/>
    </row>
    <row r="37" spans="1:6" ht="15.75" thickBot="1" x14ac:dyDescent="0.3">
      <c r="B37" s="32">
        <f ca="1">RANDBETWEEN(-1000,0)</f>
        <v>-209</v>
      </c>
      <c r="D37" s="90"/>
    </row>
    <row r="38" spans="1:6" ht="15.75" thickBot="1" x14ac:dyDescent="0.3"/>
    <row r="39" spans="1:6" ht="15.75" thickBot="1" x14ac:dyDescent="0.3">
      <c r="A39" s="74" t="s">
        <v>82</v>
      </c>
      <c r="B39" s="75"/>
      <c r="C39" s="76"/>
    </row>
    <row r="40" spans="1:6" ht="15.75" thickBot="1" x14ac:dyDescent="0.3"/>
    <row r="41" spans="1:6" ht="15.75" thickBot="1" x14ac:dyDescent="0.3">
      <c r="B41" s="31" t="s">
        <v>76</v>
      </c>
      <c r="D41" s="79" t="s">
        <v>83</v>
      </c>
      <c r="E41" s="79"/>
    </row>
    <row r="42" spans="1:6" ht="15.75" thickBot="1" x14ac:dyDescent="0.3">
      <c r="B42" s="41">
        <f ca="1">RANDBETWEEN(10^3,10^7)</f>
        <v>801893</v>
      </c>
      <c r="D42" s="91"/>
      <c r="E42" s="91"/>
    </row>
    <row r="43" spans="1:6" ht="15.75" thickBot="1" x14ac:dyDescent="0.3">
      <c r="B43" s="41">
        <f ca="1">RANDBETWEEN(10^4,10^6)</f>
        <v>231073</v>
      </c>
      <c r="D43" s="91"/>
      <c r="E43" s="91"/>
    </row>
    <row r="44" spans="1:6" ht="15.75" thickBot="1" x14ac:dyDescent="0.3">
      <c r="B44" s="41">
        <f ca="1">RANDBETWEEN(10^3,10^4)</f>
        <v>5419</v>
      </c>
      <c r="D44" s="91"/>
      <c r="E44" s="91"/>
    </row>
    <row r="45" spans="1:6" ht="15.75" thickBot="1" x14ac:dyDescent="0.3">
      <c r="B45" s="41">
        <f ca="1">RANDBETWEEN(10^2,10^3)</f>
        <v>940</v>
      </c>
      <c r="D45" s="91"/>
      <c r="E45" s="91"/>
    </row>
    <row r="46" spans="1:6" ht="15.75" thickBot="1" x14ac:dyDescent="0.3">
      <c r="B46" s="41">
        <f ca="1">RANDBETWEEN(10^1,10^2)</f>
        <v>26</v>
      </c>
      <c r="D46" s="91"/>
      <c r="E46" s="91"/>
    </row>
  </sheetData>
  <mergeCells count="13">
    <mergeCell ref="A1:C2"/>
    <mergeCell ref="B4:C4"/>
    <mergeCell ref="E3:F4"/>
    <mergeCell ref="A12:C12"/>
    <mergeCell ref="D44:E44"/>
    <mergeCell ref="D45:E45"/>
    <mergeCell ref="D46:E46"/>
    <mergeCell ref="A21:C21"/>
    <mergeCell ref="A30:C30"/>
    <mergeCell ref="A39:C39"/>
    <mergeCell ref="D41:E41"/>
    <mergeCell ref="D42:E42"/>
    <mergeCell ref="D43:E43"/>
  </mergeCells>
  <pageMargins left="0.7" right="0.7" top="0.75" bottom="0.75" header="0.3" footer="0.3"/>
  <pageSetup paperSize="287" orientation="portrait" horizontalDpi="203" verticalDpi="20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83A2C-A6D4-4E68-9CA9-C7822452855F}">
  <sheetPr>
    <tabColor theme="4"/>
  </sheetPr>
  <dimension ref="A1:L156"/>
  <sheetViews>
    <sheetView topLeftCell="A124" zoomScaleNormal="100" workbookViewId="0">
      <selection activeCell="J152" sqref="J152"/>
    </sheetView>
  </sheetViews>
  <sheetFormatPr defaultRowHeight="15" x14ac:dyDescent="0.25"/>
  <cols>
    <col min="2" max="3" width="20.28515625" customWidth="1"/>
    <col min="4" max="4" width="14.140625" bestFit="1" customWidth="1"/>
    <col min="5" max="5" width="18.42578125" customWidth="1"/>
    <col min="6" max="6" width="15" bestFit="1" customWidth="1"/>
    <col min="7" max="7" width="22" bestFit="1" customWidth="1"/>
    <col min="8" max="8" width="9.140625" customWidth="1"/>
    <col min="9" max="9" width="17.140625" customWidth="1"/>
    <col min="10" max="10" width="18.28515625" customWidth="1"/>
    <col min="11" max="11" width="14" bestFit="1" customWidth="1"/>
    <col min="12" max="12" width="10.85546875" customWidth="1"/>
  </cols>
  <sheetData>
    <row r="1" spans="1:6" x14ac:dyDescent="0.25">
      <c r="A1" s="69" t="s">
        <v>131</v>
      </c>
      <c r="B1" s="70"/>
      <c r="C1" s="70"/>
    </row>
    <row r="2" spans="1:6" ht="15.75" thickBot="1" x14ac:dyDescent="0.3">
      <c r="A2" s="70"/>
      <c r="B2" s="70"/>
      <c r="C2" s="70"/>
    </row>
    <row r="3" spans="1:6" ht="15.75" thickBot="1" x14ac:dyDescent="0.3">
      <c r="A3" s="74" t="s">
        <v>73</v>
      </c>
      <c r="B3" s="75"/>
      <c r="C3" s="76"/>
    </row>
    <row r="5" spans="1:6" ht="15.75" thickBot="1" x14ac:dyDescent="0.3">
      <c r="B5" s="37" t="s">
        <v>110</v>
      </c>
      <c r="C5" s="37" t="s">
        <v>115</v>
      </c>
      <c r="D5" s="37" t="s">
        <v>116</v>
      </c>
      <c r="E5" s="37" t="s">
        <v>132</v>
      </c>
      <c r="F5" s="37" t="s">
        <v>117</v>
      </c>
    </row>
    <row r="6" spans="1:6" ht="15.75" thickBot="1" x14ac:dyDescent="0.3">
      <c r="B6" s="26" t="s">
        <v>111</v>
      </c>
      <c r="C6" s="26" t="s">
        <v>36</v>
      </c>
      <c r="D6" s="26">
        <v>70</v>
      </c>
      <c r="E6" s="33"/>
      <c r="F6" s="33"/>
    </row>
    <row r="7" spans="1:6" ht="15.75" thickBot="1" x14ac:dyDescent="0.3">
      <c r="B7" s="26" t="s">
        <v>112</v>
      </c>
      <c r="C7" s="26" t="s">
        <v>37</v>
      </c>
      <c r="D7" s="26">
        <v>30</v>
      </c>
      <c r="E7" s="33"/>
      <c r="F7" s="33"/>
    </row>
    <row r="8" spans="1:6" ht="15.75" thickBot="1" x14ac:dyDescent="0.3">
      <c r="B8" s="26" t="s">
        <v>113</v>
      </c>
      <c r="C8" s="26" t="s">
        <v>38</v>
      </c>
      <c r="D8" s="26">
        <v>90</v>
      </c>
      <c r="E8" s="33"/>
      <c r="F8" s="33"/>
    </row>
    <row r="9" spans="1:6" ht="15.75" thickBot="1" x14ac:dyDescent="0.3">
      <c r="B9" s="26" t="s">
        <v>114</v>
      </c>
      <c r="C9" s="26" t="s">
        <v>39</v>
      </c>
      <c r="D9" s="26">
        <v>10</v>
      </c>
      <c r="E9" s="33"/>
      <c r="F9" s="33"/>
    </row>
    <row r="13" spans="1:6" ht="15.75" thickBot="1" x14ac:dyDescent="0.3"/>
    <row r="14" spans="1:6" ht="15.75" thickBot="1" x14ac:dyDescent="0.3">
      <c r="A14" s="74" t="s">
        <v>79</v>
      </c>
      <c r="B14" s="75"/>
      <c r="C14" s="76"/>
    </row>
    <row r="16" spans="1:6" ht="33" customHeight="1" thickBot="1" x14ac:dyDescent="0.3">
      <c r="B16" s="22" t="s">
        <v>118</v>
      </c>
      <c r="C16" s="23" t="s">
        <v>133</v>
      </c>
      <c r="D16" s="23" t="s">
        <v>374</v>
      </c>
      <c r="E16" s="22" t="s">
        <v>134</v>
      </c>
    </row>
    <row r="17" spans="1:11" ht="18" customHeight="1" thickBot="1" x14ac:dyDescent="0.3">
      <c r="B17" t="s">
        <v>135</v>
      </c>
      <c r="C17">
        <v>40</v>
      </c>
      <c r="D17" t="s">
        <v>141</v>
      </c>
      <c r="E17" s="63"/>
      <c r="G17" s="22" t="s">
        <v>143</v>
      </c>
      <c r="H17" s="30"/>
    </row>
    <row r="18" spans="1:11" ht="15.75" thickBot="1" x14ac:dyDescent="0.3">
      <c r="B18" t="s">
        <v>136</v>
      </c>
      <c r="C18">
        <v>40</v>
      </c>
      <c r="D18" t="s">
        <v>141</v>
      </c>
      <c r="E18" s="63"/>
      <c r="G18" s="2" t="s">
        <v>144</v>
      </c>
      <c r="H18" s="30"/>
    </row>
    <row r="19" spans="1:11" ht="15.75" thickBot="1" x14ac:dyDescent="0.3">
      <c r="B19" t="s">
        <v>137</v>
      </c>
      <c r="C19">
        <v>40</v>
      </c>
      <c r="D19" t="s">
        <v>142</v>
      </c>
      <c r="E19" s="63"/>
    </row>
    <row r="20" spans="1:11" ht="15.75" thickBot="1" x14ac:dyDescent="0.3">
      <c r="B20" t="s">
        <v>36</v>
      </c>
      <c r="C20">
        <v>80</v>
      </c>
      <c r="D20" t="s">
        <v>142</v>
      </c>
      <c r="E20" s="63"/>
    </row>
    <row r="21" spans="1:11" ht="15.75" thickBot="1" x14ac:dyDescent="0.3">
      <c r="B21" t="s">
        <v>138</v>
      </c>
      <c r="C21">
        <v>40</v>
      </c>
      <c r="D21" t="s">
        <v>141</v>
      </c>
      <c r="E21" s="63"/>
    </row>
    <row r="22" spans="1:11" ht="15.75" thickBot="1" x14ac:dyDescent="0.3">
      <c r="B22" t="s">
        <v>139</v>
      </c>
      <c r="C22">
        <v>100</v>
      </c>
      <c r="D22" t="s">
        <v>141</v>
      </c>
      <c r="E22" s="63"/>
    </row>
    <row r="23" spans="1:11" ht="15.75" thickBot="1" x14ac:dyDescent="0.3">
      <c r="B23" t="s">
        <v>140</v>
      </c>
      <c r="C23">
        <v>60</v>
      </c>
      <c r="D23" t="s">
        <v>141</v>
      </c>
      <c r="E23" s="63"/>
    </row>
    <row r="25" spans="1:11" ht="15.75" thickBot="1" x14ac:dyDescent="0.3"/>
    <row r="26" spans="1:11" ht="15.75" thickBot="1" x14ac:dyDescent="0.3">
      <c r="A26" s="74" t="s">
        <v>80</v>
      </c>
      <c r="B26" s="75"/>
      <c r="C26" s="76"/>
    </row>
    <row r="28" spans="1:11" ht="15.75" thickBot="1" x14ac:dyDescent="0.3">
      <c r="B28" s="2" t="s">
        <v>9</v>
      </c>
      <c r="C28" s="2" t="s">
        <v>145</v>
      </c>
      <c r="D28" s="2" t="s">
        <v>1</v>
      </c>
      <c r="E28" s="2" t="s">
        <v>7</v>
      </c>
      <c r="G28" s="2" t="s">
        <v>196</v>
      </c>
      <c r="I28" s="2" t="s">
        <v>193</v>
      </c>
      <c r="J28" s="2" t="s">
        <v>194</v>
      </c>
      <c r="K28" s="2" t="s">
        <v>195</v>
      </c>
    </row>
    <row r="29" spans="1:11" ht="15.75" thickBot="1" x14ac:dyDescent="0.3">
      <c r="B29" t="s">
        <v>148</v>
      </c>
      <c r="C29" t="s">
        <v>149</v>
      </c>
      <c r="D29" t="s">
        <v>150</v>
      </c>
      <c r="E29">
        <v>2400</v>
      </c>
      <c r="G29" s="30"/>
      <c r="I29" s="30"/>
      <c r="J29" s="30"/>
      <c r="K29" s="30"/>
    </row>
    <row r="30" spans="1:11" ht="15.75" thickBot="1" x14ac:dyDescent="0.3">
      <c r="B30" t="s">
        <v>148</v>
      </c>
      <c r="C30" t="s">
        <v>151</v>
      </c>
      <c r="D30" t="s">
        <v>152</v>
      </c>
      <c r="E30">
        <v>1750</v>
      </c>
      <c r="I30" s="30"/>
      <c r="J30" s="30"/>
      <c r="K30" s="30"/>
    </row>
    <row r="31" spans="1:11" ht="15.75" thickBot="1" x14ac:dyDescent="0.3">
      <c r="B31" t="s">
        <v>153</v>
      </c>
      <c r="C31" t="s">
        <v>154</v>
      </c>
      <c r="D31" t="s">
        <v>146</v>
      </c>
      <c r="E31">
        <v>720</v>
      </c>
      <c r="I31" s="30"/>
      <c r="J31" s="30"/>
      <c r="K31" s="30"/>
    </row>
    <row r="32" spans="1:11" ht="15.75" thickBot="1" x14ac:dyDescent="0.3">
      <c r="B32" t="s">
        <v>153</v>
      </c>
      <c r="C32" t="s">
        <v>155</v>
      </c>
      <c r="D32" t="s">
        <v>150</v>
      </c>
      <c r="E32">
        <v>3600</v>
      </c>
      <c r="I32" s="30"/>
      <c r="J32" s="30"/>
      <c r="K32" s="30"/>
    </row>
    <row r="33" spans="2:11" ht="15.75" thickBot="1" x14ac:dyDescent="0.3">
      <c r="B33" t="s">
        <v>156</v>
      </c>
      <c r="C33" t="s">
        <v>157</v>
      </c>
      <c r="D33" t="s">
        <v>158</v>
      </c>
      <c r="E33">
        <v>480</v>
      </c>
      <c r="I33" s="30"/>
      <c r="J33" s="30"/>
      <c r="K33" s="30"/>
    </row>
    <row r="34" spans="2:11" ht="15.75" thickBot="1" x14ac:dyDescent="0.3">
      <c r="B34" t="s">
        <v>156</v>
      </c>
      <c r="C34" t="s">
        <v>159</v>
      </c>
      <c r="D34" t="s">
        <v>152</v>
      </c>
      <c r="E34">
        <v>1400</v>
      </c>
      <c r="I34" s="30"/>
      <c r="J34" s="30"/>
      <c r="K34" s="30"/>
    </row>
    <row r="35" spans="2:11" ht="15.75" thickBot="1" x14ac:dyDescent="0.3">
      <c r="B35" t="s">
        <v>160</v>
      </c>
      <c r="C35" t="s">
        <v>149</v>
      </c>
      <c r="D35" t="s">
        <v>162</v>
      </c>
      <c r="E35">
        <v>1800</v>
      </c>
      <c r="I35" s="30"/>
      <c r="J35" s="30"/>
      <c r="K35" s="30"/>
    </row>
    <row r="36" spans="2:11" ht="15.75" thickBot="1" x14ac:dyDescent="0.3">
      <c r="B36" t="s">
        <v>160</v>
      </c>
      <c r="C36" t="s">
        <v>163</v>
      </c>
      <c r="D36" t="s">
        <v>164</v>
      </c>
      <c r="E36">
        <v>720</v>
      </c>
      <c r="I36" s="30"/>
      <c r="J36" s="30"/>
      <c r="K36" s="30"/>
    </row>
    <row r="37" spans="2:11" ht="15.75" thickBot="1" x14ac:dyDescent="0.3">
      <c r="B37" t="s">
        <v>165</v>
      </c>
      <c r="C37" t="s">
        <v>149</v>
      </c>
      <c r="D37" t="s">
        <v>150</v>
      </c>
      <c r="E37">
        <v>2400</v>
      </c>
      <c r="I37" s="30"/>
      <c r="J37" s="30"/>
      <c r="K37" s="30"/>
    </row>
    <row r="38" spans="2:11" ht="15.75" thickBot="1" x14ac:dyDescent="0.3">
      <c r="B38" t="s">
        <v>165</v>
      </c>
      <c r="C38" t="s">
        <v>151</v>
      </c>
      <c r="D38" t="s">
        <v>146</v>
      </c>
      <c r="E38">
        <v>810</v>
      </c>
      <c r="I38" s="30"/>
      <c r="J38" s="30"/>
      <c r="K38" s="30"/>
    </row>
    <row r="39" spans="2:11" x14ac:dyDescent="0.25">
      <c r="B39" t="s">
        <v>168</v>
      </c>
      <c r="C39" t="s">
        <v>149</v>
      </c>
      <c r="D39" t="s">
        <v>152</v>
      </c>
      <c r="E39">
        <v>1050</v>
      </c>
    </row>
    <row r="40" spans="2:11" x14ac:dyDescent="0.25">
      <c r="B40" t="s">
        <v>168</v>
      </c>
      <c r="C40" t="s">
        <v>151</v>
      </c>
      <c r="D40" t="s">
        <v>162</v>
      </c>
      <c r="E40">
        <v>2400</v>
      </c>
    </row>
    <row r="41" spans="2:11" x14ac:dyDescent="0.25">
      <c r="B41" t="s">
        <v>169</v>
      </c>
      <c r="C41" t="s">
        <v>154</v>
      </c>
      <c r="D41" t="s">
        <v>164</v>
      </c>
      <c r="E41">
        <v>840</v>
      </c>
    </row>
    <row r="42" spans="2:11" x14ac:dyDescent="0.25">
      <c r="B42" t="s">
        <v>169</v>
      </c>
      <c r="C42" t="s">
        <v>155</v>
      </c>
      <c r="D42" t="s">
        <v>158</v>
      </c>
      <c r="E42">
        <v>600</v>
      </c>
    </row>
    <row r="43" spans="2:11" x14ac:dyDescent="0.25">
      <c r="B43" t="s">
        <v>170</v>
      </c>
      <c r="C43" t="s">
        <v>157</v>
      </c>
      <c r="D43" t="s">
        <v>150</v>
      </c>
      <c r="E43">
        <v>4800</v>
      </c>
    </row>
    <row r="44" spans="2:11" x14ac:dyDescent="0.25">
      <c r="B44" t="s">
        <v>170</v>
      </c>
      <c r="C44" t="s">
        <v>159</v>
      </c>
      <c r="D44" t="s">
        <v>146</v>
      </c>
      <c r="E44">
        <v>540</v>
      </c>
    </row>
    <row r="45" spans="2:11" x14ac:dyDescent="0.25">
      <c r="B45" t="s">
        <v>171</v>
      </c>
      <c r="C45" t="s">
        <v>151</v>
      </c>
      <c r="D45" t="s">
        <v>152</v>
      </c>
      <c r="E45">
        <v>1750</v>
      </c>
    </row>
    <row r="46" spans="2:11" x14ac:dyDescent="0.25">
      <c r="B46" t="s">
        <v>171</v>
      </c>
      <c r="C46" t="s">
        <v>163</v>
      </c>
      <c r="D46" t="s">
        <v>162</v>
      </c>
      <c r="E46">
        <v>1200</v>
      </c>
    </row>
    <row r="47" spans="2:11" x14ac:dyDescent="0.25">
      <c r="B47" t="s">
        <v>172</v>
      </c>
      <c r="C47" t="s">
        <v>166</v>
      </c>
      <c r="D47" t="s">
        <v>164</v>
      </c>
      <c r="E47">
        <v>960</v>
      </c>
    </row>
    <row r="48" spans="2:11" x14ac:dyDescent="0.25">
      <c r="B48" t="s">
        <v>172</v>
      </c>
      <c r="C48" t="s">
        <v>149</v>
      </c>
      <c r="D48" t="s">
        <v>158</v>
      </c>
      <c r="E48">
        <v>400</v>
      </c>
    </row>
    <row r="49" spans="2:5" x14ac:dyDescent="0.25">
      <c r="B49" t="s">
        <v>173</v>
      </c>
      <c r="C49" t="s">
        <v>149</v>
      </c>
      <c r="D49" t="s">
        <v>150</v>
      </c>
      <c r="E49">
        <v>3600</v>
      </c>
    </row>
    <row r="50" spans="2:5" x14ac:dyDescent="0.25">
      <c r="B50" t="s">
        <v>173</v>
      </c>
      <c r="C50" t="s">
        <v>151</v>
      </c>
      <c r="D50" t="s">
        <v>146</v>
      </c>
      <c r="E50">
        <v>630</v>
      </c>
    </row>
    <row r="51" spans="2:5" x14ac:dyDescent="0.25">
      <c r="B51" t="s">
        <v>174</v>
      </c>
      <c r="C51" t="s">
        <v>154</v>
      </c>
      <c r="D51" t="s">
        <v>152</v>
      </c>
      <c r="E51">
        <v>1400</v>
      </c>
    </row>
    <row r="52" spans="2:5" x14ac:dyDescent="0.25">
      <c r="B52" t="s">
        <v>174</v>
      </c>
      <c r="C52" t="s">
        <v>151</v>
      </c>
      <c r="D52" t="s">
        <v>162</v>
      </c>
      <c r="E52">
        <v>3000</v>
      </c>
    </row>
    <row r="53" spans="2:5" x14ac:dyDescent="0.25">
      <c r="B53" t="s">
        <v>175</v>
      </c>
      <c r="C53" t="s">
        <v>157</v>
      </c>
      <c r="D53" t="s">
        <v>164</v>
      </c>
      <c r="E53">
        <v>1080</v>
      </c>
    </row>
    <row r="54" spans="2:5" x14ac:dyDescent="0.25">
      <c r="B54" t="s">
        <v>175</v>
      </c>
      <c r="C54" t="s">
        <v>159</v>
      </c>
      <c r="D54" t="s">
        <v>158</v>
      </c>
      <c r="E54">
        <v>560</v>
      </c>
    </row>
    <row r="55" spans="2:5" x14ac:dyDescent="0.25">
      <c r="B55" t="s">
        <v>176</v>
      </c>
      <c r="C55" t="s">
        <v>161</v>
      </c>
      <c r="D55" t="s">
        <v>150</v>
      </c>
      <c r="E55">
        <v>2400</v>
      </c>
    </row>
    <row r="56" spans="2:5" x14ac:dyDescent="0.25">
      <c r="B56" t="s">
        <v>176</v>
      </c>
      <c r="C56" t="s">
        <v>149</v>
      </c>
      <c r="D56" t="s">
        <v>152</v>
      </c>
      <c r="E56">
        <v>2100</v>
      </c>
    </row>
    <row r="57" spans="2:5" x14ac:dyDescent="0.25">
      <c r="B57" t="s">
        <v>177</v>
      </c>
      <c r="C57" t="s">
        <v>166</v>
      </c>
      <c r="D57" t="s">
        <v>162</v>
      </c>
      <c r="E57">
        <v>1800</v>
      </c>
    </row>
    <row r="58" spans="2:5" x14ac:dyDescent="0.25">
      <c r="B58" t="s">
        <v>177</v>
      </c>
      <c r="C58" t="s">
        <v>167</v>
      </c>
      <c r="D58" t="s">
        <v>146</v>
      </c>
      <c r="E58">
        <v>900</v>
      </c>
    </row>
    <row r="59" spans="2:5" x14ac:dyDescent="0.25">
      <c r="B59" t="s">
        <v>178</v>
      </c>
      <c r="C59" t="s">
        <v>151</v>
      </c>
      <c r="D59" t="s">
        <v>164</v>
      </c>
      <c r="E59">
        <v>600</v>
      </c>
    </row>
    <row r="60" spans="2:5" x14ac:dyDescent="0.25">
      <c r="B60" t="s">
        <v>178</v>
      </c>
      <c r="C60" t="s">
        <v>151</v>
      </c>
      <c r="D60" t="s">
        <v>158</v>
      </c>
      <c r="E60">
        <v>640</v>
      </c>
    </row>
    <row r="61" spans="2:5" x14ac:dyDescent="0.25">
      <c r="B61" t="s">
        <v>179</v>
      </c>
      <c r="C61" t="s">
        <v>154</v>
      </c>
      <c r="D61" t="s">
        <v>150</v>
      </c>
      <c r="E61">
        <v>4800</v>
      </c>
    </row>
    <row r="62" spans="2:5" x14ac:dyDescent="0.25">
      <c r="B62" t="s">
        <v>179</v>
      </c>
      <c r="C62" t="s">
        <v>155</v>
      </c>
      <c r="D62" t="s">
        <v>152</v>
      </c>
      <c r="E62">
        <v>1050</v>
      </c>
    </row>
    <row r="63" spans="2:5" x14ac:dyDescent="0.25">
      <c r="B63" t="s">
        <v>180</v>
      </c>
      <c r="C63" t="s">
        <v>149</v>
      </c>
      <c r="D63" t="s">
        <v>162</v>
      </c>
      <c r="E63">
        <v>2400</v>
      </c>
    </row>
    <row r="64" spans="2:5" x14ac:dyDescent="0.25">
      <c r="B64" t="s">
        <v>180</v>
      </c>
      <c r="C64" t="s">
        <v>159</v>
      </c>
      <c r="D64" t="s">
        <v>164</v>
      </c>
      <c r="E64">
        <v>840</v>
      </c>
    </row>
    <row r="65" spans="2:5" x14ac:dyDescent="0.25">
      <c r="B65" t="s">
        <v>181</v>
      </c>
      <c r="C65" t="s">
        <v>151</v>
      </c>
      <c r="D65" t="s">
        <v>158</v>
      </c>
      <c r="E65">
        <v>440</v>
      </c>
    </row>
    <row r="66" spans="2:5" x14ac:dyDescent="0.25">
      <c r="B66" t="s">
        <v>181</v>
      </c>
      <c r="C66" t="s">
        <v>163</v>
      </c>
      <c r="D66" t="s">
        <v>150</v>
      </c>
      <c r="E66">
        <v>3600</v>
      </c>
    </row>
    <row r="67" spans="2:5" x14ac:dyDescent="0.25">
      <c r="B67" t="s">
        <v>182</v>
      </c>
      <c r="C67" t="s">
        <v>151</v>
      </c>
      <c r="D67" t="s">
        <v>146</v>
      </c>
      <c r="E67">
        <v>720</v>
      </c>
    </row>
    <row r="68" spans="2:5" x14ac:dyDescent="0.25">
      <c r="B68" t="s">
        <v>182</v>
      </c>
      <c r="C68" t="s">
        <v>167</v>
      </c>
      <c r="D68" t="s">
        <v>152</v>
      </c>
      <c r="E68">
        <v>1750</v>
      </c>
    </row>
    <row r="69" spans="2:5" x14ac:dyDescent="0.25">
      <c r="B69" t="s">
        <v>183</v>
      </c>
      <c r="C69" t="s">
        <v>149</v>
      </c>
      <c r="D69" t="s">
        <v>162</v>
      </c>
      <c r="E69">
        <v>3000</v>
      </c>
    </row>
    <row r="70" spans="2:5" x14ac:dyDescent="0.25">
      <c r="B70" t="s">
        <v>183</v>
      </c>
      <c r="C70" t="s">
        <v>151</v>
      </c>
      <c r="D70" t="s">
        <v>164</v>
      </c>
      <c r="E70">
        <v>960</v>
      </c>
    </row>
    <row r="71" spans="2:5" x14ac:dyDescent="0.25">
      <c r="B71" t="s">
        <v>184</v>
      </c>
      <c r="C71" t="s">
        <v>154</v>
      </c>
      <c r="D71" t="s">
        <v>158</v>
      </c>
      <c r="E71">
        <v>520</v>
      </c>
    </row>
    <row r="72" spans="2:5" x14ac:dyDescent="0.25">
      <c r="B72" t="s">
        <v>184</v>
      </c>
      <c r="C72" t="s">
        <v>151</v>
      </c>
      <c r="D72" t="s">
        <v>150</v>
      </c>
      <c r="E72">
        <v>2400</v>
      </c>
    </row>
    <row r="73" spans="2:5" x14ac:dyDescent="0.25">
      <c r="B73" t="s">
        <v>185</v>
      </c>
      <c r="C73" t="s">
        <v>157</v>
      </c>
      <c r="D73" t="s">
        <v>152</v>
      </c>
      <c r="E73">
        <v>1400</v>
      </c>
    </row>
    <row r="74" spans="2:5" x14ac:dyDescent="0.25">
      <c r="B74" t="s">
        <v>185</v>
      </c>
      <c r="C74" t="s">
        <v>159</v>
      </c>
      <c r="D74" t="s">
        <v>162</v>
      </c>
      <c r="E74">
        <v>1800</v>
      </c>
    </row>
    <row r="75" spans="2:5" x14ac:dyDescent="0.25">
      <c r="B75" t="s">
        <v>186</v>
      </c>
      <c r="C75" t="s">
        <v>151</v>
      </c>
      <c r="D75" t="s">
        <v>146</v>
      </c>
      <c r="E75">
        <v>810</v>
      </c>
    </row>
    <row r="76" spans="2:5" x14ac:dyDescent="0.25">
      <c r="B76" t="s">
        <v>186</v>
      </c>
      <c r="C76" t="s">
        <v>163</v>
      </c>
      <c r="D76" t="s">
        <v>158</v>
      </c>
      <c r="E76">
        <v>480</v>
      </c>
    </row>
    <row r="77" spans="2:5" x14ac:dyDescent="0.25">
      <c r="B77" t="s">
        <v>187</v>
      </c>
      <c r="C77" t="s">
        <v>166</v>
      </c>
      <c r="D77" t="s">
        <v>150</v>
      </c>
      <c r="E77">
        <v>6000</v>
      </c>
    </row>
    <row r="78" spans="2:5" x14ac:dyDescent="0.25">
      <c r="B78" t="s">
        <v>187</v>
      </c>
      <c r="C78" t="s">
        <v>151</v>
      </c>
      <c r="D78" t="s">
        <v>164</v>
      </c>
      <c r="E78">
        <v>720</v>
      </c>
    </row>
    <row r="79" spans="2:5" x14ac:dyDescent="0.25">
      <c r="B79" t="s">
        <v>188</v>
      </c>
      <c r="C79" t="s">
        <v>149</v>
      </c>
      <c r="D79" t="s">
        <v>152</v>
      </c>
      <c r="E79">
        <v>2100</v>
      </c>
    </row>
    <row r="80" spans="2:5" x14ac:dyDescent="0.25">
      <c r="B80" t="s">
        <v>188</v>
      </c>
      <c r="C80" t="s">
        <v>151</v>
      </c>
      <c r="D80" t="s">
        <v>150</v>
      </c>
      <c r="E80">
        <v>3600</v>
      </c>
    </row>
    <row r="81" spans="1:5" x14ac:dyDescent="0.25">
      <c r="B81" t="s">
        <v>189</v>
      </c>
      <c r="C81" t="s">
        <v>151</v>
      </c>
      <c r="D81" t="s">
        <v>162</v>
      </c>
      <c r="E81">
        <v>2400</v>
      </c>
    </row>
    <row r="82" spans="1:5" x14ac:dyDescent="0.25">
      <c r="B82" t="s">
        <v>189</v>
      </c>
      <c r="C82" t="s">
        <v>155</v>
      </c>
      <c r="D82" t="s">
        <v>146</v>
      </c>
      <c r="E82">
        <v>630</v>
      </c>
    </row>
    <row r="83" spans="1:5" x14ac:dyDescent="0.25">
      <c r="B83" t="s">
        <v>190</v>
      </c>
      <c r="C83" t="s">
        <v>157</v>
      </c>
      <c r="D83" t="s">
        <v>158</v>
      </c>
      <c r="E83">
        <v>600</v>
      </c>
    </row>
    <row r="84" spans="1:5" x14ac:dyDescent="0.25">
      <c r="B84" t="s">
        <v>190</v>
      </c>
      <c r="C84" t="s">
        <v>159</v>
      </c>
      <c r="D84" t="s">
        <v>150</v>
      </c>
      <c r="E84">
        <v>2400</v>
      </c>
    </row>
    <row r="85" spans="1:5" x14ac:dyDescent="0.25">
      <c r="B85" t="s">
        <v>191</v>
      </c>
      <c r="C85" t="s">
        <v>161</v>
      </c>
      <c r="D85" t="s">
        <v>164</v>
      </c>
      <c r="E85">
        <v>1200</v>
      </c>
    </row>
    <row r="86" spans="1:5" x14ac:dyDescent="0.25">
      <c r="B86" t="s">
        <v>191</v>
      </c>
      <c r="C86" t="s">
        <v>163</v>
      </c>
      <c r="D86" t="s">
        <v>152</v>
      </c>
      <c r="E86">
        <v>1750</v>
      </c>
    </row>
    <row r="87" spans="1:5" x14ac:dyDescent="0.25">
      <c r="B87" t="s">
        <v>192</v>
      </c>
      <c r="C87" t="s">
        <v>166</v>
      </c>
      <c r="D87" t="s">
        <v>158</v>
      </c>
      <c r="E87">
        <v>560</v>
      </c>
    </row>
    <row r="88" spans="1:5" x14ac:dyDescent="0.25">
      <c r="B88" t="s">
        <v>192</v>
      </c>
      <c r="C88" t="s">
        <v>167</v>
      </c>
      <c r="D88" t="s">
        <v>162</v>
      </c>
      <c r="E88">
        <v>2400</v>
      </c>
    </row>
    <row r="90" spans="1:5" ht="15.75" thickBot="1" x14ac:dyDescent="0.3"/>
    <row r="91" spans="1:5" ht="15.75" thickBot="1" x14ac:dyDescent="0.3">
      <c r="A91" s="74" t="s">
        <v>82</v>
      </c>
      <c r="B91" s="75"/>
      <c r="C91" s="76"/>
    </row>
    <row r="92" spans="1:5" ht="15.75" thickBot="1" x14ac:dyDescent="0.3"/>
    <row r="93" spans="1:5" ht="15.75" thickBot="1" x14ac:dyDescent="0.3">
      <c r="B93" s="42" t="s">
        <v>1</v>
      </c>
      <c r="C93" s="42" t="s">
        <v>0</v>
      </c>
    </row>
    <row r="94" spans="1:5" ht="15.75" thickBot="1" x14ac:dyDescent="0.3">
      <c r="B94" s="32" t="s">
        <v>198</v>
      </c>
      <c r="C94" s="32" t="s">
        <v>197</v>
      </c>
    </row>
    <row r="95" spans="1:5" ht="15.75" thickBot="1" x14ac:dyDescent="0.3">
      <c r="B95" s="32" t="s">
        <v>199</v>
      </c>
      <c r="C95" s="32" t="s">
        <v>197</v>
      </c>
    </row>
    <row r="96" spans="1:5" ht="15.75" thickBot="1" x14ac:dyDescent="0.3">
      <c r="B96" s="32" t="s">
        <v>200</v>
      </c>
      <c r="C96" s="32" t="s">
        <v>197</v>
      </c>
    </row>
    <row r="97" spans="2:12" ht="15.75" thickBot="1" x14ac:dyDescent="0.3">
      <c r="B97" s="32" t="s">
        <v>201</v>
      </c>
      <c r="C97" s="32" t="s">
        <v>197</v>
      </c>
    </row>
    <row r="98" spans="2:12" ht="15.75" thickBot="1" x14ac:dyDescent="0.3">
      <c r="B98" s="32" t="s">
        <v>203</v>
      </c>
      <c r="C98" s="32" t="s">
        <v>202</v>
      </c>
    </row>
    <row r="99" spans="2:12" ht="15.75" thickBot="1" x14ac:dyDescent="0.3">
      <c r="B99" s="32" t="s">
        <v>204</v>
      </c>
      <c r="C99" s="32" t="s">
        <v>202</v>
      </c>
    </row>
    <row r="100" spans="2:12" ht="15.75" thickBot="1" x14ac:dyDescent="0.3">
      <c r="B100" s="32" t="s">
        <v>205</v>
      </c>
      <c r="C100" s="32" t="s">
        <v>202</v>
      </c>
    </row>
    <row r="101" spans="2:12" ht="15.75" thickBot="1" x14ac:dyDescent="0.3">
      <c r="B101" s="32" t="s">
        <v>206</v>
      </c>
      <c r="C101" s="32" t="s">
        <v>202</v>
      </c>
    </row>
    <row r="102" spans="2:12" ht="15.75" thickBot="1" x14ac:dyDescent="0.3">
      <c r="B102" s="32" t="s">
        <v>209</v>
      </c>
      <c r="C102" s="32" t="s">
        <v>207</v>
      </c>
    </row>
    <row r="103" spans="2:12" ht="15.75" thickBot="1" x14ac:dyDescent="0.3">
      <c r="B103" s="32" t="s">
        <v>210</v>
      </c>
      <c r="C103" s="32" t="s">
        <v>207</v>
      </c>
    </row>
    <row r="104" spans="2:12" ht="15.75" thickBot="1" x14ac:dyDescent="0.3">
      <c r="B104" s="32" t="s">
        <v>212</v>
      </c>
      <c r="C104" s="32" t="s">
        <v>211</v>
      </c>
    </row>
    <row r="105" spans="2:12" ht="15.75" thickBot="1" x14ac:dyDescent="0.3">
      <c r="B105" s="32" t="s">
        <v>213</v>
      </c>
      <c r="C105" s="32" t="s">
        <v>211</v>
      </c>
    </row>
    <row r="106" spans="2:12" ht="15.75" thickBot="1" x14ac:dyDescent="0.3">
      <c r="B106" s="32" t="s">
        <v>214</v>
      </c>
      <c r="C106" s="32" t="s">
        <v>211</v>
      </c>
    </row>
    <row r="107" spans="2:12" ht="15.75" thickBot="1" x14ac:dyDescent="0.3">
      <c r="B107" s="32" t="s">
        <v>215</v>
      </c>
      <c r="C107" s="32" t="s">
        <v>211</v>
      </c>
    </row>
    <row r="108" spans="2:12" ht="15.75" thickBot="1" x14ac:dyDescent="0.3">
      <c r="B108" s="32" t="s">
        <v>217</v>
      </c>
      <c r="C108" s="32" t="s">
        <v>216</v>
      </c>
    </row>
    <row r="109" spans="2:12" ht="15.75" thickBot="1" x14ac:dyDescent="0.3">
      <c r="B109" s="32" t="s">
        <v>218</v>
      </c>
      <c r="C109" s="32" t="s">
        <v>216</v>
      </c>
    </row>
    <row r="112" spans="2:12" ht="15.75" thickBot="1" x14ac:dyDescent="0.3">
      <c r="B112" s="2" t="s">
        <v>219</v>
      </c>
      <c r="C112" s="2" t="s">
        <v>0</v>
      </c>
      <c r="D112" s="2" t="s">
        <v>220</v>
      </c>
      <c r="E112" s="2" t="s">
        <v>2</v>
      </c>
      <c r="F112" s="2" t="s">
        <v>3</v>
      </c>
      <c r="G112" s="2" t="s">
        <v>4</v>
      </c>
      <c r="H112" s="2" t="s">
        <v>5</v>
      </c>
      <c r="I112" s="2" t="s">
        <v>35</v>
      </c>
      <c r="J112" s="2" t="s">
        <v>6</v>
      </c>
      <c r="K112" s="2" t="s">
        <v>7</v>
      </c>
      <c r="L112" s="2" t="s">
        <v>10</v>
      </c>
    </row>
    <row r="113" spans="2:12" ht="15.75" thickBot="1" x14ac:dyDescent="0.3">
      <c r="B113" t="s">
        <v>213</v>
      </c>
      <c r="C113" s="30"/>
      <c r="D113">
        <v>48.99</v>
      </c>
      <c r="E113">
        <v>69.989999999999995</v>
      </c>
      <c r="F113">
        <v>1</v>
      </c>
      <c r="G113">
        <v>0</v>
      </c>
      <c r="H113">
        <v>69.989999999999995</v>
      </c>
      <c r="I113">
        <v>5</v>
      </c>
      <c r="J113">
        <v>0</v>
      </c>
      <c r="K113">
        <v>69.989999999999995</v>
      </c>
      <c r="L113">
        <v>20.999999999999993</v>
      </c>
    </row>
    <row r="114" spans="2:12" ht="15.75" thickBot="1" x14ac:dyDescent="0.3">
      <c r="B114" t="s">
        <v>215</v>
      </c>
      <c r="C114" s="30"/>
      <c r="D114">
        <v>69.989999999999995</v>
      </c>
      <c r="E114">
        <v>99.99</v>
      </c>
      <c r="F114">
        <v>1</v>
      </c>
      <c r="G114">
        <v>0</v>
      </c>
      <c r="H114">
        <v>99.99</v>
      </c>
      <c r="I114">
        <v>5</v>
      </c>
      <c r="J114">
        <v>0</v>
      </c>
      <c r="K114">
        <v>99.99</v>
      </c>
      <c r="L114">
        <v>30</v>
      </c>
    </row>
    <row r="115" spans="2:12" ht="15.75" thickBot="1" x14ac:dyDescent="0.3">
      <c r="B115" t="s">
        <v>217</v>
      </c>
      <c r="C115" s="30"/>
      <c r="D115">
        <v>209.99</v>
      </c>
      <c r="E115">
        <v>299.99</v>
      </c>
      <c r="F115">
        <v>1</v>
      </c>
      <c r="G115">
        <v>0</v>
      </c>
      <c r="H115">
        <v>299.99</v>
      </c>
      <c r="I115">
        <v>20</v>
      </c>
      <c r="J115">
        <v>0</v>
      </c>
      <c r="K115">
        <v>299.99</v>
      </c>
      <c r="L115">
        <v>90</v>
      </c>
    </row>
    <row r="116" spans="2:12" ht="15.75" thickBot="1" x14ac:dyDescent="0.3">
      <c r="B116" t="s">
        <v>215</v>
      </c>
      <c r="C116" s="30"/>
      <c r="D116">
        <v>69.989999999999995</v>
      </c>
      <c r="E116">
        <v>99.99</v>
      </c>
      <c r="F116">
        <v>1</v>
      </c>
      <c r="G116">
        <v>0</v>
      </c>
      <c r="H116">
        <v>99.99</v>
      </c>
      <c r="I116">
        <v>5</v>
      </c>
      <c r="J116">
        <v>0</v>
      </c>
      <c r="K116">
        <v>99.99</v>
      </c>
      <c r="L116">
        <v>30</v>
      </c>
    </row>
    <row r="117" spans="2:12" ht="15.75" thickBot="1" x14ac:dyDescent="0.3">
      <c r="B117" t="s">
        <v>198</v>
      </c>
      <c r="C117" s="30"/>
      <c r="D117">
        <v>34.99</v>
      </c>
      <c r="E117">
        <v>49.99</v>
      </c>
      <c r="F117">
        <v>1</v>
      </c>
      <c r="G117">
        <v>0.1</v>
      </c>
      <c r="H117">
        <v>44.99</v>
      </c>
      <c r="I117">
        <v>5</v>
      </c>
      <c r="J117">
        <v>0</v>
      </c>
      <c r="K117">
        <v>44.99</v>
      </c>
      <c r="L117">
        <v>10</v>
      </c>
    </row>
    <row r="118" spans="2:12" ht="15.75" thickBot="1" x14ac:dyDescent="0.3">
      <c r="B118" t="s">
        <v>213</v>
      </c>
      <c r="C118" s="30"/>
      <c r="D118">
        <v>48.99</v>
      </c>
      <c r="E118">
        <v>69.989999999999995</v>
      </c>
      <c r="F118">
        <v>1</v>
      </c>
      <c r="G118">
        <v>0</v>
      </c>
      <c r="H118">
        <v>69.989999999999995</v>
      </c>
      <c r="I118">
        <v>5</v>
      </c>
      <c r="J118">
        <v>0</v>
      </c>
      <c r="K118">
        <v>69.989999999999995</v>
      </c>
      <c r="L118">
        <v>20.999999999999993</v>
      </c>
    </row>
    <row r="119" spans="2:12" ht="15.75" thickBot="1" x14ac:dyDescent="0.3">
      <c r="B119" t="s">
        <v>200</v>
      </c>
      <c r="C119" s="30"/>
      <c r="D119">
        <v>174.99</v>
      </c>
      <c r="E119">
        <v>249.99</v>
      </c>
      <c r="F119">
        <v>1</v>
      </c>
      <c r="G119">
        <v>0</v>
      </c>
      <c r="H119">
        <v>249.99</v>
      </c>
      <c r="I119">
        <v>20</v>
      </c>
      <c r="J119">
        <v>0</v>
      </c>
      <c r="K119">
        <v>249.99</v>
      </c>
      <c r="L119">
        <v>75</v>
      </c>
    </row>
    <row r="120" spans="2:12" ht="15.75" thickBot="1" x14ac:dyDescent="0.3">
      <c r="B120" t="s">
        <v>203</v>
      </c>
      <c r="C120" s="30"/>
      <c r="D120">
        <v>139.99</v>
      </c>
      <c r="E120">
        <v>199.99</v>
      </c>
      <c r="F120">
        <v>1</v>
      </c>
      <c r="G120">
        <v>0</v>
      </c>
      <c r="H120">
        <v>199.99</v>
      </c>
      <c r="I120">
        <v>5</v>
      </c>
      <c r="J120">
        <v>0</v>
      </c>
      <c r="K120">
        <v>199.99</v>
      </c>
      <c r="L120">
        <v>60</v>
      </c>
    </row>
    <row r="121" spans="2:12" ht="15.75" thickBot="1" x14ac:dyDescent="0.3">
      <c r="B121" t="s">
        <v>213</v>
      </c>
      <c r="C121" s="30"/>
      <c r="D121">
        <v>48.99</v>
      </c>
      <c r="E121">
        <v>69.989999999999995</v>
      </c>
      <c r="F121">
        <v>1</v>
      </c>
      <c r="G121">
        <v>0</v>
      </c>
      <c r="H121">
        <v>69.989999999999995</v>
      </c>
      <c r="I121">
        <v>5</v>
      </c>
      <c r="J121">
        <v>0</v>
      </c>
      <c r="K121">
        <v>69.989999999999995</v>
      </c>
      <c r="L121">
        <v>20.999999999999993</v>
      </c>
    </row>
    <row r="122" spans="2:12" ht="15.75" thickBot="1" x14ac:dyDescent="0.3">
      <c r="B122" t="s">
        <v>212</v>
      </c>
      <c r="C122" s="30"/>
      <c r="D122">
        <v>27.99</v>
      </c>
      <c r="E122">
        <v>39.99</v>
      </c>
      <c r="F122">
        <v>1</v>
      </c>
      <c r="G122">
        <v>0.2</v>
      </c>
      <c r="H122">
        <v>31.99</v>
      </c>
      <c r="I122">
        <v>5</v>
      </c>
      <c r="J122">
        <v>20</v>
      </c>
      <c r="K122">
        <v>51.99</v>
      </c>
      <c r="L122">
        <v>24.000000000000004</v>
      </c>
    </row>
    <row r="123" spans="2:12" ht="15.75" thickBot="1" x14ac:dyDescent="0.3">
      <c r="B123" t="s">
        <v>198</v>
      </c>
      <c r="C123" s="30"/>
      <c r="D123">
        <v>34.99</v>
      </c>
      <c r="E123">
        <v>49.99</v>
      </c>
      <c r="F123">
        <v>1</v>
      </c>
      <c r="G123">
        <v>0</v>
      </c>
      <c r="H123">
        <v>49.99</v>
      </c>
      <c r="I123">
        <v>5</v>
      </c>
      <c r="J123">
        <v>0</v>
      </c>
      <c r="K123">
        <v>49.99</v>
      </c>
      <c r="L123">
        <v>15</v>
      </c>
    </row>
    <row r="124" spans="2:12" ht="15.75" thickBot="1" x14ac:dyDescent="0.3">
      <c r="B124" t="s">
        <v>215</v>
      </c>
      <c r="C124" s="30"/>
      <c r="D124">
        <v>69.989999999999995</v>
      </c>
      <c r="E124">
        <v>99.99</v>
      </c>
      <c r="F124">
        <v>1</v>
      </c>
      <c r="G124">
        <v>0</v>
      </c>
      <c r="H124">
        <v>99.99</v>
      </c>
      <c r="I124">
        <v>5</v>
      </c>
      <c r="J124">
        <v>0</v>
      </c>
      <c r="K124">
        <v>99.99</v>
      </c>
      <c r="L124">
        <v>30</v>
      </c>
    </row>
    <row r="125" spans="2:12" ht="15.75" thickBot="1" x14ac:dyDescent="0.3">
      <c r="B125" t="s">
        <v>213</v>
      </c>
      <c r="C125" s="30"/>
      <c r="D125">
        <v>48.99</v>
      </c>
      <c r="E125">
        <v>69.989999999999995</v>
      </c>
      <c r="F125">
        <v>1</v>
      </c>
      <c r="G125">
        <v>0.2</v>
      </c>
      <c r="H125">
        <v>55.99</v>
      </c>
      <c r="I125">
        <v>5</v>
      </c>
      <c r="J125">
        <v>0</v>
      </c>
      <c r="K125">
        <v>55.99</v>
      </c>
      <c r="L125">
        <v>7</v>
      </c>
    </row>
    <row r="126" spans="2:12" ht="15.75" thickBot="1" x14ac:dyDescent="0.3">
      <c r="B126" t="s">
        <v>208</v>
      </c>
      <c r="C126" s="30"/>
      <c r="D126">
        <v>24.49</v>
      </c>
      <c r="E126">
        <v>34.99</v>
      </c>
      <c r="F126">
        <v>2</v>
      </c>
      <c r="G126">
        <v>0</v>
      </c>
      <c r="H126">
        <v>69.98</v>
      </c>
      <c r="I126">
        <v>5</v>
      </c>
      <c r="J126">
        <v>0</v>
      </c>
      <c r="K126">
        <v>69.98</v>
      </c>
      <c r="L126">
        <v>45.490000000000009</v>
      </c>
    </row>
    <row r="127" spans="2:12" ht="15.75" thickBot="1" x14ac:dyDescent="0.3">
      <c r="B127" t="s">
        <v>209</v>
      </c>
      <c r="C127" s="30"/>
      <c r="D127">
        <v>41.99</v>
      </c>
      <c r="E127">
        <v>59.99</v>
      </c>
      <c r="F127">
        <v>1</v>
      </c>
      <c r="G127">
        <v>0</v>
      </c>
      <c r="H127">
        <v>59.99</v>
      </c>
      <c r="I127">
        <v>5</v>
      </c>
      <c r="J127">
        <v>0</v>
      </c>
      <c r="K127">
        <v>59.99</v>
      </c>
      <c r="L127">
        <v>18</v>
      </c>
    </row>
    <row r="128" spans="2:12" ht="15.75" thickBot="1" x14ac:dyDescent="0.3">
      <c r="B128" t="s">
        <v>206</v>
      </c>
      <c r="C128" s="30"/>
      <c r="D128">
        <v>55.99</v>
      </c>
      <c r="E128">
        <v>79.989999999999995</v>
      </c>
      <c r="F128">
        <v>1</v>
      </c>
      <c r="G128">
        <v>0</v>
      </c>
      <c r="H128">
        <v>79.989999999999995</v>
      </c>
      <c r="I128">
        <v>5</v>
      </c>
      <c r="J128">
        <v>0</v>
      </c>
      <c r="K128">
        <v>79.989999999999995</v>
      </c>
      <c r="L128">
        <v>23.999999999999993</v>
      </c>
    </row>
    <row r="129" spans="1:12" ht="15.75" thickBot="1" x14ac:dyDescent="0.3">
      <c r="B129" t="s">
        <v>215</v>
      </c>
      <c r="C129" s="30"/>
      <c r="D129">
        <v>69.989999999999995</v>
      </c>
      <c r="E129">
        <v>99.99</v>
      </c>
      <c r="F129">
        <v>1</v>
      </c>
      <c r="G129">
        <v>0</v>
      </c>
      <c r="H129">
        <v>99.99</v>
      </c>
      <c r="I129">
        <v>5</v>
      </c>
      <c r="J129">
        <v>0</v>
      </c>
      <c r="K129">
        <v>99.99</v>
      </c>
      <c r="L129">
        <v>30</v>
      </c>
    </row>
    <row r="130" spans="1:12" ht="15.75" thickBot="1" x14ac:dyDescent="0.3">
      <c r="B130" t="s">
        <v>214</v>
      </c>
      <c r="C130" s="30"/>
      <c r="D130">
        <v>83.99</v>
      </c>
      <c r="E130">
        <v>119.99</v>
      </c>
      <c r="F130">
        <v>1</v>
      </c>
      <c r="G130">
        <v>0.1</v>
      </c>
      <c r="H130">
        <v>107.99</v>
      </c>
      <c r="I130">
        <v>5</v>
      </c>
      <c r="J130">
        <v>0</v>
      </c>
      <c r="K130">
        <v>107.99</v>
      </c>
      <c r="L130">
        <v>24</v>
      </c>
    </row>
    <row r="131" spans="1:12" ht="15.75" thickBot="1" x14ac:dyDescent="0.3">
      <c r="B131" t="s">
        <v>214</v>
      </c>
      <c r="C131" s="30"/>
      <c r="D131">
        <v>83.99</v>
      </c>
      <c r="E131">
        <v>119.99</v>
      </c>
      <c r="F131">
        <v>1</v>
      </c>
      <c r="G131">
        <v>0</v>
      </c>
      <c r="H131">
        <v>119.99</v>
      </c>
      <c r="I131">
        <v>5</v>
      </c>
      <c r="J131">
        <v>0</v>
      </c>
      <c r="K131">
        <v>119.99</v>
      </c>
      <c r="L131">
        <v>36</v>
      </c>
    </row>
    <row r="132" spans="1:12" ht="15.75" thickBot="1" x14ac:dyDescent="0.3">
      <c r="B132" t="s">
        <v>198</v>
      </c>
      <c r="C132" s="30"/>
      <c r="D132">
        <v>34.99</v>
      </c>
      <c r="E132">
        <v>49.99</v>
      </c>
      <c r="F132">
        <v>1</v>
      </c>
      <c r="G132">
        <v>0</v>
      </c>
      <c r="H132">
        <v>49.99</v>
      </c>
      <c r="I132">
        <v>5</v>
      </c>
      <c r="J132">
        <v>0</v>
      </c>
      <c r="K132">
        <v>49.99</v>
      </c>
      <c r="L132">
        <v>15</v>
      </c>
    </row>
    <row r="133" spans="1:12" ht="15.75" thickBot="1" x14ac:dyDescent="0.3">
      <c r="B133" t="s">
        <v>208</v>
      </c>
      <c r="C133" s="30"/>
      <c r="D133">
        <v>24.49</v>
      </c>
      <c r="E133">
        <v>34.99</v>
      </c>
      <c r="F133">
        <v>1</v>
      </c>
      <c r="G133">
        <v>0</v>
      </c>
      <c r="H133">
        <v>34.99</v>
      </c>
      <c r="I133">
        <v>5</v>
      </c>
      <c r="J133">
        <v>20</v>
      </c>
      <c r="K133">
        <v>54.99</v>
      </c>
      <c r="L133">
        <v>30.500000000000004</v>
      </c>
    </row>
    <row r="134" spans="1:12" ht="15.75" thickBot="1" x14ac:dyDescent="0.3">
      <c r="B134" t="s">
        <v>212</v>
      </c>
      <c r="C134" s="30"/>
      <c r="D134">
        <v>27.99</v>
      </c>
      <c r="E134">
        <v>39.99</v>
      </c>
      <c r="F134">
        <v>2</v>
      </c>
      <c r="G134">
        <v>0</v>
      </c>
      <c r="H134">
        <v>79.98</v>
      </c>
      <c r="I134">
        <v>5</v>
      </c>
      <c r="J134">
        <v>0</v>
      </c>
      <c r="K134">
        <v>79.98</v>
      </c>
      <c r="L134">
        <v>51.990000000000009</v>
      </c>
    </row>
    <row r="135" spans="1:12" ht="15.75" thickBot="1" x14ac:dyDescent="0.3">
      <c r="B135" t="s">
        <v>218</v>
      </c>
      <c r="C135" s="30"/>
      <c r="D135">
        <v>139.99</v>
      </c>
      <c r="E135">
        <v>199.99</v>
      </c>
      <c r="F135">
        <v>1</v>
      </c>
      <c r="G135">
        <v>0.2</v>
      </c>
      <c r="H135">
        <v>159.99</v>
      </c>
      <c r="I135">
        <v>5</v>
      </c>
      <c r="J135">
        <v>0</v>
      </c>
      <c r="K135">
        <v>159.99</v>
      </c>
      <c r="L135">
        <v>20</v>
      </c>
    </row>
    <row r="136" spans="1:12" ht="15.75" thickBot="1" x14ac:dyDescent="0.3">
      <c r="B136" t="s">
        <v>208</v>
      </c>
      <c r="C136" s="30"/>
      <c r="D136">
        <v>24.49</v>
      </c>
      <c r="E136">
        <v>34.99</v>
      </c>
      <c r="F136">
        <v>1</v>
      </c>
      <c r="G136">
        <v>0</v>
      </c>
      <c r="H136">
        <v>34.99</v>
      </c>
      <c r="I136">
        <v>5</v>
      </c>
      <c r="J136">
        <v>20</v>
      </c>
      <c r="K136">
        <v>54.99</v>
      </c>
      <c r="L136">
        <v>30.500000000000004</v>
      </c>
    </row>
    <row r="137" spans="1:12" ht="15.75" thickBot="1" x14ac:dyDescent="0.3">
      <c r="B137" t="s">
        <v>208</v>
      </c>
      <c r="C137" s="30"/>
      <c r="D137">
        <v>24.49</v>
      </c>
      <c r="E137">
        <v>34.99</v>
      </c>
      <c r="F137">
        <v>2</v>
      </c>
      <c r="G137">
        <v>0</v>
      </c>
      <c r="H137">
        <v>69.98</v>
      </c>
      <c r="I137">
        <v>5</v>
      </c>
      <c r="J137">
        <v>0</v>
      </c>
      <c r="K137">
        <v>69.98</v>
      </c>
      <c r="L137">
        <v>45.490000000000009</v>
      </c>
    </row>
    <row r="138" spans="1:12" ht="15.75" thickBot="1" x14ac:dyDescent="0.3">
      <c r="B138" t="s">
        <v>208</v>
      </c>
      <c r="C138" s="30"/>
      <c r="D138">
        <v>24.49</v>
      </c>
      <c r="E138">
        <v>34.99</v>
      </c>
      <c r="F138">
        <v>2</v>
      </c>
      <c r="G138">
        <v>0</v>
      </c>
      <c r="H138">
        <v>69.98</v>
      </c>
      <c r="I138">
        <v>5</v>
      </c>
      <c r="J138">
        <v>0</v>
      </c>
      <c r="K138">
        <v>69.98</v>
      </c>
      <c r="L138">
        <v>45.490000000000009</v>
      </c>
    </row>
    <row r="139" spans="1:12" ht="15.75" thickBot="1" x14ac:dyDescent="0.3">
      <c r="B139" t="s">
        <v>215</v>
      </c>
      <c r="C139" s="30"/>
      <c r="D139">
        <v>69.989999999999995</v>
      </c>
      <c r="E139">
        <v>99.99</v>
      </c>
      <c r="F139">
        <v>1</v>
      </c>
      <c r="G139">
        <v>0</v>
      </c>
      <c r="H139">
        <v>99.99</v>
      </c>
      <c r="I139">
        <v>5</v>
      </c>
      <c r="J139">
        <v>0</v>
      </c>
      <c r="K139">
        <v>99.99</v>
      </c>
      <c r="L139">
        <v>30</v>
      </c>
    </row>
    <row r="140" spans="1:12" ht="15.75" thickBot="1" x14ac:dyDescent="0.3">
      <c r="B140" t="s">
        <v>198</v>
      </c>
      <c r="C140" s="30"/>
      <c r="D140">
        <v>34.99</v>
      </c>
      <c r="E140">
        <v>49.99</v>
      </c>
      <c r="F140">
        <v>1</v>
      </c>
      <c r="G140">
        <v>0</v>
      </c>
      <c r="H140">
        <v>49.99</v>
      </c>
      <c r="I140">
        <v>5</v>
      </c>
      <c r="J140">
        <v>0</v>
      </c>
      <c r="K140">
        <v>49.99</v>
      </c>
      <c r="L140">
        <v>15</v>
      </c>
    </row>
    <row r="141" spans="1:12" ht="15.75" thickBot="1" x14ac:dyDescent="0.3">
      <c r="B141" t="s">
        <v>215</v>
      </c>
      <c r="C141" s="30"/>
      <c r="D141">
        <v>69.989999999999995</v>
      </c>
      <c r="E141">
        <v>99.99</v>
      </c>
      <c r="F141">
        <v>1</v>
      </c>
      <c r="G141">
        <v>0</v>
      </c>
      <c r="H141">
        <v>99.99</v>
      </c>
      <c r="I141">
        <v>5</v>
      </c>
      <c r="J141">
        <v>0</v>
      </c>
      <c r="K141">
        <v>99.99</v>
      </c>
      <c r="L141">
        <v>30</v>
      </c>
    </row>
    <row r="142" spans="1:12" ht="15.75" thickBot="1" x14ac:dyDescent="0.3"/>
    <row r="143" spans="1:12" ht="15.75" thickBot="1" x14ac:dyDescent="0.3">
      <c r="A143" s="74" t="s">
        <v>333</v>
      </c>
      <c r="B143" s="75"/>
      <c r="C143" s="76"/>
      <c r="D143" s="1">
        <f>D146-10</f>
        <v>45721</v>
      </c>
      <c r="E143">
        <f>D146</f>
        <v>45731</v>
      </c>
      <c r="F143" s="1">
        <v>1</v>
      </c>
    </row>
    <row r="145" spans="2:7" ht="15.75" thickBot="1" x14ac:dyDescent="0.3">
      <c r="B145" s="2" t="s">
        <v>348</v>
      </c>
      <c r="C145" s="2" t="s">
        <v>349</v>
      </c>
      <c r="D145" s="2" t="s">
        <v>350</v>
      </c>
      <c r="E145" s="2" t="s">
        <v>351</v>
      </c>
      <c r="F145" s="2" t="s">
        <v>372</v>
      </c>
      <c r="G145" s="2" t="s">
        <v>373</v>
      </c>
    </row>
    <row r="146" spans="2:7" ht="15.75" thickBot="1" x14ac:dyDescent="0.3">
      <c r="B146" t="s">
        <v>352</v>
      </c>
      <c r="C146" t="s">
        <v>353</v>
      </c>
      <c r="D146" s="1">
        <v>45731</v>
      </c>
      <c r="E146">
        <v>24</v>
      </c>
      <c r="F146" s="90"/>
      <c r="G146" s="90"/>
    </row>
    <row r="147" spans="2:7" ht="15.75" thickBot="1" x14ac:dyDescent="0.3">
      <c r="B147" t="s">
        <v>354</v>
      </c>
      <c r="C147" t="s">
        <v>355</v>
      </c>
      <c r="D147" s="1">
        <v>45799</v>
      </c>
      <c r="E147">
        <v>36</v>
      </c>
      <c r="F147" s="90"/>
      <c r="G147" s="90"/>
    </row>
    <row r="148" spans="2:7" ht="15.75" thickBot="1" x14ac:dyDescent="0.3">
      <c r="B148" t="s">
        <v>356</v>
      </c>
      <c r="C148" t="s">
        <v>357</v>
      </c>
      <c r="D148" s="1">
        <v>45848</v>
      </c>
      <c r="E148">
        <v>24</v>
      </c>
      <c r="F148" s="90"/>
      <c r="G148" s="90"/>
    </row>
    <row r="149" spans="2:7" ht="15.75" thickBot="1" x14ac:dyDescent="0.3">
      <c r="B149" t="s">
        <v>358</v>
      </c>
      <c r="C149" t="s">
        <v>359</v>
      </c>
      <c r="D149" s="1">
        <v>45918</v>
      </c>
      <c r="E149">
        <v>12</v>
      </c>
      <c r="F149" s="90"/>
      <c r="G149" s="90"/>
    </row>
    <row r="150" spans="2:7" ht="15.75" thickBot="1" x14ac:dyDescent="0.3">
      <c r="B150" t="s">
        <v>360</v>
      </c>
      <c r="C150" t="s">
        <v>361</v>
      </c>
      <c r="D150" s="1">
        <v>45966</v>
      </c>
      <c r="E150">
        <v>36</v>
      </c>
      <c r="F150" s="90"/>
      <c r="G150" s="90"/>
    </row>
    <row r="151" spans="2:7" ht="15.75" thickBot="1" x14ac:dyDescent="0.3">
      <c r="B151" t="s">
        <v>362</v>
      </c>
      <c r="C151" t="s">
        <v>363</v>
      </c>
      <c r="D151" s="1">
        <v>46036</v>
      </c>
      <c r="E151">
        <v>24</v>
      </c>
      <c r="F151" s="90"/>
      <c r="G151" s="90"/>
    </row>
    <row r="152" spans="2:7" ht="15.75" thickBot="1" x14ac:dyDescent="0.3">
      <c r="B152" t="s">
        <v>364</v>
      </c>
      <c r="C152" t="s">
        <v>365</v>
      </c>
      <c r="D152" s="1">
        <v>46081</v>
      </c>
      <c r="E152">
        <v>36</v>
      </c>
      <c r="F152" s="90"/>
      <c r="G152" s="90"/>
    </row>
    <row r="153" spans="2:7" ht="15.75" thickBot="1" x14ac:dyDescent="0.3">
      <c r="B153" t="s">
        <v>366</v>
      </c>
      <c r="C153" t="s">
        <v>367</v>
      </c>
      <c r="D153" s="1">
        <v>46124</v>
      </c>
      <c r="E153">
        <v>18</v>
      </c>
      <c r="F153" s="90"/>
      <c r="G153" s="90"/>
    </row>
    <row r="154" spans="2:7" ht="15.75" thickBot="1" x14ac:dyDescent="0.3">
      <c r="B154" t="s">
        <v>368</v>
      </c>
      <c r="C154" t="s">
        <v>369</v>
      </c>
      <c r="D154" s="1">
        <v>46193</v>
      </c>
      <c r="E154">
        <v>24</v>
      </c>
      <c r="F154" s="90"/>
      <c r="G154" s="90"/>
    </row>
    <row r="155" spans="2:7" ht="15.75" thickBot="1" x14ac:dyDescent="0.3">
      <c r="B155" t="s">
        <v>370</v>
      </c>
      <c r="C155" t="s">
        <v>371</v>
      </c>
      <c r="D155" s="1">
        <v>46242</v>
      </c>
      <c r="E155">
        <v>12</v>
      </c>
      <c r="F155" s="90"/>
      <c r="G155" s="90"/>
    </row>
    <row r="156" spans="2:7" x14ac:dyDescent="0.25">
      <c r="F156" s="92"/>
      <c r="G156" s="92"/>
    </row>
  </sheetData>
  <mergeCells count="6">
    <mergeCell ref="A143:C143"/>
    <mergeCell ref="A1:C2"/>
    <mergeCell ref="A3:C3"/>
    <mergeCell ref="A14:C14"/>
    <mergeCell ref="A26:C26"/>
    <mergeCell ref="A91:C91"/>
  </mergeCells>
  <conditionalFormatting sqref="B17:D23">
    <cfRule type="expression" dxfId="3" priority="1">
      <formula>$B17=$H$17</formula>
    </cfRule>
  </conditionalFormatting>
  <pageMargins left="0.7" right="0.7" top="0.75" bottom="0.75" header="0.3" footer="0.3"/>
  <pageSetup paperSize="287" orientation="portrait" horizontalDpi="203" verticalDpi="203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0EED9-1DC3-4188-BCA4-4F7EC037A0B6}">
  <sheetPr>
    <tabColor theme="9" tint="-0.249977111117893"/>
  </sheetPr>
  <dimension ref="A1:H41"/>
  <sheetViews>
    <sheetView zoomScale="145" zoomScaleNormal="145" workbookViewId="0">
      <selection activeCell="H12" sqref="H12:H41"/>
    </sheetView>
  </sheetViews>
  <sheetFormatPr defaultRowHeight="15" x14ac:dyDescent="0.25"/>
  <cols>
    <col min="3" max="3" width="16.28515625" customWidth="1"/>
    <col min="6" max="6" width="14.140625" bestFit="1" customWidth="1"/>
  </cols>
  <sheetData>
    <row r="1" spans="1:8" x14ac:dyDescent="0.25">
      <c r="A1" s="85" t="s">
        <v>26</v>
      </c>
      <c r="B1" s="86"/>
      <c r="C1" s="86"/>
    </row>
    <row r="2" spans="1:8" x14ac:dyDescent="0.25">
      <c r="A2" s="86"/>
      <c r="B2" s="86"/>
      <c r="C2" s="86"/>
    </row>
    <row r="3" spans="1:8" ht="15.75" thickBot="1" x14ac:dyDescent="0.3"/>
    <row r="4" spans="1:8" ht="15.75" thickBot="1" x14ac:dyDescent="0.3">
      <c r="C4" s="3" t="s">
        <v>289</v>
      </c>
      <c r="D4" s="30"/>
      <c r="F4" s="3" t="s">
        <v>377</v>
      </c>
      <c r="G4" s="30"/>
    </row>
    <row r="5" spans="1:8" ht="15.75" thickBot="1" x14ac:dyDescent="0.3">
      <c r="C5" s="3" t="s">
        <v>291</v>
      </c>
      <c r="D5" s="64"/>
      <c r="F5" s="3" t="s">
        <v>291</v>
      </c>
      <c r="G5" s="65"/>
    </row>
    <row r="6" spans="1:8" ht="15.75" thickBot="1" x14ac:dyDescent="0.3">
      <c r="C6" s="3" t="s">
        <v>290</v>
      </c>
      <c r="D6" s="30"/>
      <c r="F6" s="3" t="s">
        <v>378</v>
      </c>
      <c r="G6" s="30"/>
    </row>
    <row r="11" spans="1:8" ht="15.75" thickBot="1" x14ac:dyDescent="0.3">
      <c r="B11" s="2" t="s">
        <v>234</v>
      </c>
      <c r="C11" s="2" t="s">
        <v>115</v>
      </c>
      <c r="D11" s="2" t="s">
        <v>235</v>
      </c>
      <c r="E11" s="2" t="s">
        <v>236</v>
      </c>
      <c r="F11" s="2" t="s">
        <v>237</v>
      </c>
      <c r="G11" s="2" t="s">
        <v>238</v>
      </c>
      <c r="H11" s="2" t="s">
        <v>127</v>
      </c>
    </row>
    <row r="12" spans="1:8" ht="15.75" thickBot="1" x14ac:dyDescent="0.3">
      <c r="B12" t="s">
        <v>239</v>
      </c>
      <c r="C12" t="s">
        <v>149</v>
      </c>
      <c r="D12" t="s">
        <v>120</v>
      </c>
      <c r="E12">
        <v>78</v>
      </c>
      <c r="F12">
        <v>84</v>
      </c>
      <c r="G12">
        <v>81</v>
      </c>
      <c r="H12" s="64"/>
    </row>
    <row r="13" spans="1:8" ht="15.75" thickBot="1" x14ac:dyDescent="0.3">
      <c r="B13" t="s">
        <v>240</v>
      </c>
      <c r="C13" t="s">
        <v>151</v>
      </c>
      <c r="D13" t="s">
        <v>121</v>
      </c>
      <c r="E13">
        <v>92</v>
      </c>
      <c r="F13">
        <v>88</v>
      </c>
      <c r="G13">
        <v>95</v>
      </c>
      <c r="H13" s="64"/>
    </row>
    <row r="14" spans="1:8" ht="15.75" thickBot="1" x14ac:dyDescent="0.3">
      <c r="B14" t="s">
        <v>241</v>
      </c>
      <c r="C14" t="s">
        <v>154</v>
      </c>
      <c r="D14" t="s">
        <v>120</v>
      </c>
      <c r="E14">
        <v>65</v>
      </c>
      <c r="F14">
        <v>72</v>
      </c>
      <c r="G14">
        <v>69</v>
      </c>
      <c r="H14" s="64"/>
    </row>
    <row r="15" spans="1:8" ht="15.75" thickBot="1" x14ac:dyDescent="0.3">
      <c r="B15" t="s">
        <v>242</v>
      </c>
      <c r="C15" t="s">
        <v>155</v>
      </c>
      <c r="D15" t="s">
        <v>121</v>
      </c>
      <c r="E15">
        <v>88</v>
      </c>
      <c r="F15">
        <v>91</v>
      </c>
      <c r="G15">
        <v>86</v>
      </c>
      <c r="H15" s="64"/>
    </row>
    <row r="16" spans="1:8" ht="15.75" thickBot="1" x14ac:dyDescent="0.3">
      <c r="B16" t="s">
        <v>243</v>
      </c>
      <c r="C16" t="s">
        <v>157</v>
      </c>
      <c r="D16" t="s">
        <v>120</v>
      </c>
      <c r="E16">
        <v>74</v>
      </c>
      <c r="F16">
        <v>68</v>
      </c>
      <c r="G16">
        <v>77</v>
      </c>
      <c r="H16" s="64"/>
    </row>
    <row r="17" spans="2:8" ht="15.75" thickBot="1" x14ac:dyDescent="0.3">
      <c r="B17" t="s">
        <v>244</v>
      </c>
      <c r="C17" t="s">
        <v>159</v>
      </c>
      <c r="D17" t="s">
        <v>121</v>
      </c>
      <c r="E17">
        <v>95</v>
      </c>
      <c r="F17">
        <v>93</v>
      </c>
      <c r="G17">
        <v>97</v>
      </c>
      <c r="H17" s="64"/>
    </row>
    <row r="18" spans="2:8" ht="15.75" thickBot="1" x14ac:dyDescent="0.3">
      <c r="B18" t="s">
        <v>245</v>
      </c>
      <c r="C18" t="s">
        <v>161</v>
      </c>
      <c r="D18" t="s">
        <v>120</v>
      </c>
      <c r="E18">
        <v>82</v>
      </c>
      <c r="F18">
        <v>79</v>
      </c>
      <c r="G18">
        <v>85</v>
      </c>
      <c r="H18" s="64"/>
    </row>
    <row r="19" spans="2:8" ht="15.75" thickBot="1" x14ac:dyDescent="0.3">
      <c r="B19" t="s">
        <v>246</v>
      </c>
      <c r="C19" t="s">
        <v>163</v>
      </c>
      <c r="D19" t="s">
        <v>121</v>
      </c>
      <c r="E19">
        <v>71</v>
      </c>
      <c r="F19">
        <v>76</v>
      </c>
      <c r="G19">
        <v>73</v>
      </c>
      <c r="H19" s="64"/>
    </row>
    <row r="20" spans="2:8" ht="15.75" thickBot="1" x14ac:dyDescent="0.3">
      <c r="B20" t="s">
        <v>247</v>
      </c>
      <c r="C20" t="s">
        <v>166</v>
      </c>
      <c r="D20" t="s">
        <v>120</v>
      </c>
      <c r="E20">
        <v>89</v>
      </c>
      <c r="F20">
        <v>86</v>
      </c>
      <c r="G20">
        <v>91</v>
      </c>
      <c r="H20" s="64"/>
    </row>
    <row r="21" spans="2:8" ht="15.75" thickBot="1" x14ac:dyDescent="0.3">
      <c r="B21" t="s">
        <v>248</v>
      </c>
      <c r="C21" t="s">
        <v>167</v>
      </c>
      <c r="D21" t="s">
        <v>121</v>
      </c>
      <c r="E21">
        <v>67</v>
      </c>
      <c r="F21">
        <v>70</v>
      </c>
      <c r="G21">
        <v>72</v>
      </c>
      <c r="H21" s="64"/>
    </row>
    <row r="22" spans="2:8" ht="15.75" thickBot="1" x14ac:dyDescent="0.3">
      <c r="B22" t="s">
        <v>249</v>
      </c>
      <c r="C22" t="s">
        <v>250</v>
      </c>
      <c r="D22" t="s">
        <v>120</v>
      </c>
      <c r="E22">
        <v>76</v>
      </c>
      <c r="F22">
        <v>81</v>
      </c>
      <c r="G22">
        <v>78</v>
      </c>
      <c r="H22" s="64"/>
    </row>
    <row r="23" spans="2:8" ht="15.75" thickBot="1" x14ac:dyDescent="0.3">
      <c r="B23" t="s">
        <v>251</v>
      </c>
      <c r="C23" t="s">
        <v>252</v>
      </c>
      <c r="D23" t="s">
        <v>121</v>
      </c>
      <c r="E23">
        <v>84</v>
      </c>
      <c r="F23">
        <v>87</v>
      </c>
      <c r="G23">
        <v>82</v>
      </c>
      <c r="H23" s="64"/>
    </row>
    <row r="24" spans="2:8" ht="15.75" thickBot="1" x14ac:dyDescent="0.3">
      <c r="B24" t="s">
        <v>253</v>
      </c>
      <c r="C24" t="s">
        <v>254</v>
      </c>
      <c r="D24" t="s">
        <v>120</v>
      </c>
      <c r="E24">
        <v>91</v>
      </c>
      <c r="F24">
        <v>89</v>
      </c>
      <c r="G24">
        <v>94</v>
      </c>
      <c r="H24" s="64"/>
    </row>
    <row r="25" spans="2:8" ht="15.75" thickBot="1" x14ac:dyDescent="0.3">
      <c r="B25" t="s">
        <v>255</v>
      </c>
      <c r="C25" t="s">
        <v>256</v>
      </c>
      <c r="D25" t="s">
        <v>121</v>
      </c>
      <c r="E25">
        <v>73</v>
      </c>
      <c r="F25">
        <v>75</v>
      </c>
      <c r="G25">
        <v>79</v>
      </c>
      <c r="H25" s="64"/>
    </row>
    <row r="26" spans="2:8" ht="15.75" thickBot="1" x14ac:dyDescent="0.3">
      <c r="B26" t="s">
        <v>257</v>
      </c>
      <c r="C26" t="s">
        <v>258</v>
      </c>
      <c r="D26" t="s">
        <v>120</v>
      </c>
      <c r="E26">
        <v>68</v>
      </c>
      <c r="F26">
        <v>64</v>
      </c>
      <c r="G26">
        <v>71</v>
      </c>
      <c r="H26" s="64"/>
    </row>
    <row r="27" spans="2:8" ht="15.75" thickBot="1" x14ac:dyDescent="0.3">
      <c r="B27" t="s">
        <v>259</v>
      </c>
      <c r="C27" t="s">
        <v>260</v>
      </c>
      <c r="D27" t="s">
        <v>121</v>
      </c>
      <c r="E27">
        <v>87</v>
      </c>
      <c r="F27">
        <v>90</v>
      </c>
      <c r="G27">
        <v>88</v>
      </c>
      <c r="H27" s="64"/>
    </row>
    <row r="28" spans="2:8" ht="15.75" thickBot="1" x14ac:dyDescent="0.3">
      <c r="B28" t="s">
        <v>261</v>
      </c>
      <c r="C28" t="s">
        <v>262</v>
      </c>
      <c r="D28" t="s">
        <v>120</v>
      </c>
      <c r="E28">
        <v>79</v>
      </c>
      <c r="F28">
        <v>83</v>
      </c>
      <c r="G28">
        <v>80</v>
      </c>
      <c r="H28" s="64"/>
    </row>
    <row r="29" spans="2:8" ht="15.75" thickBot="1" x14ac:dyDescent="0.3">
      <c r="B29" t="s">
        <v>263</v>
      </c>
      <c r="C29" t="s">
        <v>264</v>
      </c>
      <c r="D29" t="s">
        <v>121</v>
      </c>
      <c r="E29">
        <v>94</v>
      </c>
      <c r="F29">
        <v>91</v>
      </c>
      <c r="G29">
        <v>96</v>
      </c>
      <c r="H29" s="64"/>
    </row>
    <row r="30" spans="2:8" ht="15.75" thickBot="1" x14ac:dyDescent="0.3">
      <c r="B30" t="s">
        <v>265</v>
      </c>
      <c r="C30" t="s">
        <v>266</v>
      </c>
      <c r="D30" t="s">
        <v>120</v>
      </c>
      <c r="E30">
        <v>62</v>
      </c>
      <c r="F30">
        <v>69</v>
      </c>
      <c r="G30">
        <v>66</v>
      </c>
      <c r="H30" s="64"/>
    </row>
    <row r="31" spans="2:8" ht="15.75" thickBot="1" x14ac:dyDescent="0.3">
      <c r="B31" t="s">
        <v>267</v>
      </c>
      <c r="C31" t="s">
        <v>268</v>
      </c>
      <c r="D31" t="s">
        <v>121</v>
      </c>
      <c r="E31">
        <v>81</v>
      </c>
      <c r="F31">
        <v>85</v>
      </c>
      <c r="G31">
        <v>83</v>
      </c>
      <c r="H31" s="64"/>
    </row>
    <row r="32" spans="2:8" ht="15.75" thickBot="1" x14ac:dyDescent="0.3">
      <c r="B32" t="s">
        <v>269</v>
      </c>
      <c r="C32" t="s">
        <v>270</v>
      </c>
      <c r="D32" t="s">
        <v>120</v>
      </c>
      <c r="E32">
        <v>86</v>
      </c>
      <c r="F32">
        <v>82</v>
      </c>
      <c r="G32">
        <v>89</v>
      </c>
      <c r="H32" s="64"/>
    </row>
    <row r="33" spans="2:8" ht="15.75" thickBot="1" x14ac:dyDescent="0.3">
      <c r="B33" t="s">
        <v>271</v>
      </c>
      <c r="C33" t="s">
        <v>272</v>
      </c>
      <c r="D33" t="s">
        <v>121</v>
      </c>
      <c r="E33">
        <v>75</v>
      </c>
      <c r="F33">
        <v>78</v>
      </c>
      <c r="G33">
        <v>74</v>
      </c>
      <c r="H33" s="64"/>
    </row>
    <row r="34" spans="2:8" ht="15.75" thickBot="1" x14ac:dyDescent="0.3">
      <c r="B34" t="s">
        <v>273</v>
      </c>
      <c r="C34" t="s">
        <v>274</v>
      </c>
      <c r="D34" t="s">
        <v>120</v>
      </c>
      <c r="E34">
        <v>93</v>
      </c>
      <c r="F34">
        <v>90</v>
      </c>
      <c r="G34">
        <v>92</v>
      </c>
      <c r="H34" s="64"/>
    </row>
    <row r="35" spans="2:8" ht="15.75" thickBot="1" x14ac:dyDescent="0.3">
      <c r="B35" t="s">
        <v>275</v>
      </c>
      <c r="C35" t="s">
        <v>276</v>
      </c>
      <c r="D35" t="s">
        <v>121</v>
      </c>
      <c r="E35">
        <v>69</v>
      </c>
      <c r="F35">
        <v>73</v>
      </c>
      <c r="G35">
        <v>76</v>
      </c>
      <c r="H35" s="64"/>
    </row>
    <row r="36" spans="2:8" ht="15.75" thickBot="1" x14ac:dyDescent="0.3">
      <c r="B36" t="s">
        <v>277</v>
      </c>
      <c r="C36" t="s">
        <v>278</v>
      </c>
      <c r="D36" t="s">
        <v>120</v>
      </c>
      <c r="E36">
        <v>77</v>
      </c>
      <c r="F36">
        <v>80</v>
      </c>
      <c r="G36">
        <v>75</v>
      </c>
      <c r="H36" s="64"/>
    </row>
    <row r="37" spans="2:8" ht="15.75" thickBot="1" x14ac:dyDescent="0.3">
      <c r="B37" t="s">
        <v>279</v>
      </c>
      <c r="C37" t="s">
        <v>280</v>
      </c>
      <c r="D37" t="s">
        <v>121</v>
      </c>
      <c r="E37">
        <v>90</v>
      </c>
      <c r="F37">
        <v>94</v>
      </c>
      <c r="G37">
        <v>91</v>
      </c>
      <c r="H37" s="64"/>
    </row>
    <row r="38" spans="2:8" ht="15.75" thickBot="1" x14ac:dyDescent="0.3">
      <c r="B38" t="s">
        <v>281</v>
      </c>
      <c r="C38" t="s">
        <v>282</v>
      </c>
      <c r="D38" t="s">
        <v>120</v>
      </c>
      <c r="E38">
        <v>72</v>
      </c>
      <c r="F38">
        <v>67</v>
      </c>
      <c r="G38">
        <v>74</v>
      </c>
      <c r="H38" s="64"/>
    </row>
    <row r="39" spans="2:8" ht="15.75" thickBot="1" x14ac:dyDescent="0.3">
      <c r="B39" t="s">
        <v>283</v>
      </c>
      <c r="C39" t="s">
        <v>284</v>
      </c>
      <c r="D39" t="s">
        <v>121</v>
      </c>
      <c r="E39">
        <v>85</v>
      </c>
      <c r="F39">
        <v>82</v>
      </c>
      <c r="G39">
        <v>87</v>
      </c>
      <c r="H39" s="64"/>
    </row>
    <row r="40" spans="2:8" ht="15.75" thickBot="1" x14ac:dyDescent="0.3">
      <c r="B40" t="s">
        <v>285</v>
      </c>
      <c r="C40" t="s">
        <v>286</v>
      </c>
      <c r="D40" t="s">
        <v>120</v>
      </c>
      <c r="E40">
        <v>96</v>
      </c>
      <c r="F40">
        <v>92</v>
      </c>
      <c r="G40">
        <v>95</v>
      </c>
      <c r="H40" s="64"/>
    </row>
    <row r="41" spans="2:8" ht="15.75" thickBot="1" x14ac:dyDescent="0.3">
      <c r="B41" t="s">
        <v>287</v>
      </c>
      <c r="C41" t="s">
        <v>288</v>
      </c>
      <c r="D41" t="s">
        <v>121</v>
      </c>
      <c r="E41">
        <v>64</v>
      </c>
      <c r="F41">
        <v>68</v>
      </c>
      <c r="G41">
        <v>70</v>
      </c>
      <c r="H41" s="64"/>
    </row>
  </sheetData>
  <mergeCells count="1">
    <mergeCell ref="A1:C2"/>
  </mergeCells>
  <pageMargins left="0.7" right="0.7" top="0.75" bottom="0.75" header="0.3" footer="0.3"/>
  <pageSetup paperSize="287" orientation="portrait" horizontalDpi="203" verticalDpi="203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8F0D2-26CE-43AC-AE67-66721F2D1FCA}">
  <sheetPr>
    <tabColor theme="4"/>
  </sheetPr>
  <dimension ref="A1:F65"/>
  <sheetViews>
    <sheetView topLeftCell="A41" zoomScaleNormal="100" workbookViewId="0">
      <selection activeCell="J50" sqref="J50"/>
    </sheetView>
  </sheetViews>
  <sheetFormatPr defaultRowHeight="15" x14ac:dyDescent="0.25"/>
  <cols>
    <col min="2" max="2" width="18" customWidth="1"/>
    <col min="3" max="3" width="15.42578125" customWidth="1"/>
    <col min="4" max="4" width="11.7109375" customWidth="1"/>
    <col min="5" max="5" width="11.140625" customWidth="1"/>
    <col min="6" max="6" width="12.85546875" customWidth="1"/>
  </cols>
  <sheetData>
    <row r="1" spans="1:6" x14ac:dyDescent="0.25">
      <c r="A1" s="69" t="s">
        <v>27</v>
      </c>
      <c r="B1" s="70"/>
      <c r="C1" s="70"/>
    </row>
    <row r="2" spans="1:6" ht="15.75" thickBot="1" x14ac:dyDescent="0.3">
      <c r="A2" s="70"/>
      <c r="B2" s="70"/>
      <c r="C2" s="70"/>
    </row>
    <row r="3" spans="1:6" ht="15.75" thickBot="1" x14ac:dyDescent="0.3">
      <c r="A3" s="74" t="s">
        <v>73</v>
      </c>
      <c r="B3" s="75"/>
      <c r="C3" s="76"/>
    </row>
    <row r="4" spans="1:6" x14ac:dyDescent="0.25">
      <c r="E4" s="93"/>
      <c r="F4" s="93"/>
    </row>
    <row r="5" spans="1:6" x14ac:dyDescent="0.25">
      <c r="B5" s="2"/>
      <c r="C5" s="2"/>
      <c r="E5" s="2"/>
      <c r="F5" s="2"/>
    </row>
    <row r="14" spans="1:6" ht="15.75" thickBot="1" x14ac:dyDescent="0.3"/>
    <row r="15" spans="1:6" ht="15.75" thickBot="1" x14ac:dyDescent="0.3">
      <c r="A15" s="74" t="s">
        <v>79</v>
      </c>
      <c r="B15" s="75"/>
      <c r="C15" s="76"/>
    </row>
    <row r="17" spans="2:6" x14ac:dyDescent="0.25">
      <c r="C17" s="87" t="s">
        <v>385</v>
      </c>
      <c r="D17" s="87"/>
      <c r="E17" s="87"/>
      <c r="F17" s="87"/>
    </row>
    <row r="18" spans="2:6" x14ac:dyDescent="0.25">
      <c r="C18" s="2" t="s">
        <v>292</v>
      </c>
      <c r="D18" s="2" t="s">
        <v>293</v>
      </c>
      <c r="E18" s="2" t="s">
        <v>294</v>
      </c>
      <c r="F18" s="2" t="s">
        <v>295</v>
      </c>
    </row>
    <row r="19" spans="2:6" x14ac:dyDescent="0.25">
      <c r="B19" s="2" t="s">
        <v>11</v>
      </c>
      <c r="C19" s="66" cm="1">
        <f t="array" aca="1" ref="C19:C30" ca="1">_xlfn.SEQUENCE(12,1,RANDBETWEEN(500,1000),RANDBETWEEN(50,200))+_xlfn.RANDARRAY(12,1,-500,500,TRUE)</f>
        <v>878</v>
      </c>
      <c r="D19" s="66" cm="1">
        <f t="array" aca="1" ref="D19:D30" ca="1">_xlfn.SEQUENCE(12,1,RANDBETWEEN(500,1000),RANDBETWEEN(50,200))+_xlfn.RANDARRAY(12,1,-500,500,TRUE)</f>
        <v>713</v>
      </c>
      <c r="E19" s="66" cm="1">
        <f t="array" aca="1" ref="E19:E30" ca="1">_xlfn.SEQUENCE(12,1,RANDBETWEEN(500,1000),RANDBETWEEN(50,200))+_xlfn.RANDARRAY(12,1,-500,500,TRUE)</f>
        <v>592</v>
      </c>
      <c r="F19" s="66" cm="1">
        <f t="array" aca="1" ref="F19:F30" ca="1">_xlfn.SEQUENCE(12,1,RANDBETWEEN(500,1000),RANDBETWEEN(50,200))+_xlfn.RANDARRAY(12,1,-500,500,TRUE)</f>
        <v>643</v>
      </c>
    </row>
    <row r="20" spans="2:6" x14ac:dyDescent="0.25">
      <c r="B20" s="2" t="s">
        <v>12</v>
      </c>
      <c r="C20" s="66">
        <f ca="1"/>
        <v>331</v>
      </c>
      <c r="D20" s="66">
        <f ca="1"/>
        <v>1405</v>
      </c>
      <c r="E20" s="66">
        <f ca="1"/>
        <v>1008</v>
      </c>
      <c r="F20" s="66">
        <f ca="1"/>
        <v>877</v>
      </c>
    </row>
    <row r="21" spans="2:6" x14ac:dyDescent="0.25">
      <c r="B21" s="2" t="s">
        <v>13</v>
      </c>
      <c r="C21" s="66">
        <f ca="1"/>
        <v>684</v>
      </c>
      <c r="D21" s="66">
        <f ca="1"/>
        <v>691</v>
      </c>
      <c r="E21" s="66">
        <f ca="1"/>
        <v>861</v>
      </c>
      <c r="F21" s="66">
        <f ca="1"/>
        <v>1212</v>
      </c>
    </row>
    <row r="22" spans="2:6" x14ac:dyDescent="0.25">
      <c r="B22" s="2" t="s">
        <v>14</v>
      </c>
      <c r="C22" s="66">
        <f ca="1"/>
        <v>1174</v>
      </c>
      <c r="D22" s="66">
        <f ca="1"/>
        <v>835</v>
      </c>
      <c r="E22" s="66">
        <f ca="1"/>
        <v>810</v>
      </c>
      <c r="F22" s="66">
        <f ca="1"/>
        <v>1072</v>
      </c>
    </row>
    <row r="23" spans="2:6" x14ac:dyDescent="0.25">
      <c r="B23" s="2" t="s">
        <v>15</v>
      </c>
      <c r="C23" s="66">
        <f ca="1"/>
        <v>1059</v>
      </c>
      <c r="D23" s="66">
        <f ca="1"/>
        <v>1623</v>
      </c>
      <c r="E23" s="66">
        <f ca="1"/>
        <v>1612</v>
      </c>
      <c r="F23" s="66">
        <f ca="1"/>
        <v>1669</v>
      </c>
    </row>
    <row r="24" spans="2:6" x14ac:dyDescent="0.25">
      <c r="B24" s="2" t="s">
        <v>16</v>
      </c>
      <c r="C24" s="66">
        <f ca="1"/>
        <v>834</v>
      </c>
      <c r="D24" s="66">
        <f ca="1"/>
        <v>849</v>
      </c>
      <c r="E24" s="66">
        <f ca="1"/>
        <v>1181</v>
      </c>
      <c r="F24" s="66">
        <f ca="1"/>
        <v>1342</v>
      </c>
    </row>
    <row r="25" spans="2:6" x14ac:dyDescent="0.25">
      <c r="B25" s="2" t="s">
        <v>17</v>
      </c>
      <c r="C25" s="66">
        <f ca="1"/>
        <v>1394</v>
      </c>
      <c r="D25" s="66">
        <f ca="1"/>
        <v>1574</v>
      </c>
      <c r="E25" s="66">
        <f ca="1"/>
        <v>1651</v>
      </c>
      <c r="F25" s="66">
        <f ca="1"/>
        <v>1304</v>
      </c>
    </row>
    <row r="26" spans="2:6" x14ac:dyDescent="0.25">
      <c r="B26" s="2" t="s">
        <v>18</v>
      </c>
      <c r="C26" s="66">
        <f ca="1"/>
        <v>1576</v>
      </c>
      <c r="D26" s="66">
        <f ca="1"/>
        <v>1788</v>
      </c>
      <c r="E26" s="66">
        <f ca="1"/>
        <v>1938</v>
      </c>
      <c r="F26" s="66">
        <f ca="1"/>
        <v>1948</v>
      </c>
    </row>
    <row r="27" spans="2:6" x14ac:dyDescent="0.25">
      <c r="B27" s="2" t="s">
        <v>19</v>
      </c>
      <c r="C27" s="66">
        <f ca="1"/>
        <v>1610</v>
      </c>
      <c r="D27" s="66">
        <f ca="1"/>
        <v>1868</v>
      </c>
      <c r="E27" s="66">
        <f ca="1"/>
        <v>1924</v>
      </c>
      <c r="F27" s="66">
        <f ca="1"/>
        <v>1898</v>
      </c>
    </row>
    <row r="28" spans="2:6" x14ac:dyDescent="0.25">
      <c r="B28" s="2" t="s">
        <v>20</v>
      </c>
      <c r="C28" s="66">
        <f ca="1"/>
        <v>1605</v>
      </c>
      <c r="D28" s="66">
        <f ca="1"/>
        <v>2123</v>
      </c>
      <c r="E28" s="66">
        <f ca="1"/>
        <v>1862</v>
      </c>
      <c r="F28" s="66">
        <f ca="1"/>
        <v>2449</v>
      </c>
    </row>
    <row r="29" spans="2:6" x14ac:dyDescent="0.25">
      <c r="B29" s="2" t="s">
        <v>21</v>
      </c>
      <c r="C29" s="66">
        <f ca="1"/>
        <v>1496</v>
      </c>
      <c r="D29" s="66">
        <f ca="1"/>
        <v>2125</v>
      </c>
      <c r="E29" s="66">
        <f ca="1"/>
        <v>2443</v>
      </c>
      <c r="F29" s="66">
        <f ca="1"/>
        <v>1800</v>
      </c>
    </row>
    <row r="30" spans="2:6" x14ac:dyDescent="0.25">
      <c r="B30" s="2" t="s">
        <v>22</v>
      </c>
      <c r="C30" s="66">
        <f ca="1"/>
        <v>2001</v>
      </c>
      <c r="D30" s="66">
        <f ca="1"/>
        <v>2200</v>
      </c>
      <c r="E30" s="66">
        <f ca="1"/>
        <v>2085</v>
      </c>
      <c r="F30" s="66">
        <f ca="1"/>
        <v>2536</v>
      </c>
    </row>
    <row r="32" spans="2:6" ht="15.75" thickBot="1" x14ac:dyDescent="0.3"/>
    <row r="33" spans="1:4" ht="15.75" thickBot="1" x14ac:dyDescent="0.3">
      <c r="A33" s="74" t="s">
        <v>80</v>
      </c>
      <c r="B33" s="75"/>
      <c r="C33" s="76"/>
    </row>
    <row r="35" spans="1:4" ht="27" customHeight="1" x14ac:dyDescent="0.25">
      <c r="B35" s="24" t="s">
        <v>296</v>
      </c>
      <c r="C35" s="24" t="s">
        <v>297</v>
      </c>
      <c r="D35" s="24" t="s">
        <v>310</v>
      </c>
    </row>
    <row r="36" spans="1:4" x14ac:dyDescent="0.25">
      <c r="B36" t="s">
        <v>302</v>
      </c>
      <c r="C36">
        <v>9</v>
      </c>
      <c r="D36" s="67">
        <f ca="1">-10000*C36+750000+RANDBETWEEN(1,10)*100000</f>
        <v>960000</v>
      </c>
    </row>
    <row r="37" spans="1:4" x14ac:dyDescent="0.25">
      <c r="B37" t="s">
        <v>307</v>
      </c>
      <c r="C37">
        <v>22</v>
      </c>
      <c r="D37" s="67">
        <f t="shared" ref="D37:D47" ca="1" si="0">-10000*C37+750000+RANDBETWEEN(1,10)*100000</f>
        <v>730000</v>
      </c>
    </row>
    <row r="38" spans="1:4" x14ac:dyDescent="0.25">
      <c r="B38" t="s">
        <v>299</v>
      </c>
      <c r="C38">
        <v>3</v>
      </c>
      <c r="D38" s="67">
        <f t="shared" ca="1" si="0"/>
        <v>1120000</v>
      </c>
    </row>
    <row r="39" spans="1:4" x14ac:dyDescent="0.25">
      <c r="B39" t="s">
        <v>306</v>
      </c>
      <c r="C39">
        <v>19</v>
      </c>
      <c r="D39" s="67">
        <f t="shared" ca="1" si="0"/>
        <v>1560000</v>
      </c>
    </row>
    <row r="40" spans="1:4" x14ac:dyDescent="0.25">
      <c r="B40" t="s">
        <v>304</v>
      </c>
      <c r="C40">
        <v>14</v>
      </c>
      <c r="D40" s="67">
        <f t="shared" ca="1" si="0"/>
        <v>910000</v>
      </c>
    </row>
    <row r="41" spans="1:4" x14ac:dyDescent="0.25">
      <c r="B41" t="s">
        <v>305</v>
      </c>
      <c r="C41">
        <v>16</v>
      </c>
      <c r="D41" s="67">
        <f t="shared" ca="1" si="0"/>
        <v>1390000</v>
      </c>
    </row>
    <row r="42" spans="1:4" x14ac:dyDescent="0.25">
      <c r="B42" t="s">
        <v>303</v>
      </c>
      <c r="C42">
        <v>11</v>
      </c>
      <c r="D42" s="67">
        <f t="shared" ca="1" si="0"/>
        <v>1040000</v>
      </c>
    </row>
    <row r="43" spans="1:4" x14ac:dyDescent="0.25">
      <c r="B43" t="s">
        <v>308</v>
      </c>
      <c r="C43">
        <v>25</v>
      </c>
      <c r="D43" s="67">
        <f t="shared" ca="1" si="0"/>
        <v>1500000</v>
      </c>
    </row>
    <row r="44" spans="1:4" x14ac:dyDescent="0.25">
      <c r="B44" t="s">
        <v>300</v>
      </c>
      <c r="C44">
        <v>5</v>
      </c>
      <c r="D44" s="67">
        <f t="shared" ca="1" si="0"/>
        <v>1700000</v>
      </c>
    </row>
    <row r="45" spans="1:4" x14ac:dyDescent="0.25">
      <c r="B45" t="s">
        <v>309</v>
      </c>
      <c r="C45">
        <v>29</v>
      </c>
      <c r="D45" s="67">
        <f t="shared" ca="1" si="0"/>
        <v>1460000</v>
      </c>
    </row>
    <row r="46" spans="1:4" x14ac:dyDescent="0.25">
      <c r="B46" t="s">
        <v>298</v>
      </c>
      <c r="C46">
        <v>2</v>
      </c>
      <c r="D46" s="67">
        <f t="shared" ca="1" si="0"/>
        <v>830000</v>
      </c>
    </row>
    <row r="47" spans="1:4" x14ac:dyDescent="0.25">
      <c r="B47" t="s">
        <v>301</v>
      </c>
      <c r="C47">
        <v>7</v>
      </c>
      <c r="D47" s="67">
        <f t="shared" ca="1" si="0"/>
        <v>1680000</v>
      </c>
    </row>
    <row r="49" spans="1:5" ht="15.75" thickBot="1" x14ac:dyDescent="0.3"/>
    <row r="50" spans="1:5" ht="25.5" customHeight="1" thickBot="1" x14ac:dyDescent="0.3">
      <c r="A50" s="74" t="s">
        <v>82</v>
      </c>
      <c r="B50" s="75"/>
      <c r="C50" s="76"/>
    </row>
    <row r="53" spans="1:5" x14ac:dyDescent="0.25">
      <c r="B53" s="2" t="s">
        <v>311</v>
      </c>
      <c r="C53" s="2" t="s">
        <v>7</v>
      </c>
      <c r="D53" s="2" t="s">
        <v>10</v>
      </c>
      <c r="E53" s="2" t="s">
        <v>324</v>
      </c>
    </row>
    <row r="54" spans="1:5" x14ac:dyDescent="0.25">
      <c r="B54" t="s">
        <v>312</v>
      </c>
      <c r="C54" s="25" cm="1">
        <f t="array" aca="1" ref="C54:C65" ca="1">_xlfn.SEQUENCE(12,1,RANDBETWEEN(1500,2000),RANDBETWEEN(50,200))+_xlfn.RANDARRAY(12,1,-500,500,TRUE)</f>
        <v>2007</v>
      </c>
      <c r="D54" s="25">
        <f ca="1">C54*RANDBETWEEN(10,30)/100</f>
        <v>381.33</v>
      </c>
      <c r="E54">
        <v>500</v>
      </c>
    </row>
    <row r="55" spans="1:5" x14ac:dyDescent="0.25">
      <c r="B55" t="s">
        <v>313</v>
      </c>
      <c r="C55" s="25">
        <f ca="1"/>
        <v>1513</v>
      </c>
      <c r="D55" s="25">
        <f t="shared" ref="D55:D65" ca="1" si="1">C55*RANDBETWEEN(10,30)/100</f>
        <v>211.82</v>
      </c>
      <c r="E55">
        <v>500</v>
      </c>
    </row>
    <row r="56" spans="1:5" x14ac:dyDescent="0.25">
      <c r="B56" t="s">
        <v>314</v>
      </c>
      <c r="C56" s="25">
        <f ca="1"/>
        <v>1848</v>
      </c>
      <c r="D56" s="25">
        <f t="shared" ca="1" si="1"/>
        <v>425.04</v>
      </c>
      <c r="E56">
        <v>500</v>
      </c>
    </row>
    <row r="57" spans="1:5" x14ac:dyDescent="0.25">
      <c r="B57" t="s">
        <v>315</v>
      </c>
      <c r="C57" s="25">
        <f ca="1"/>
        <v>2136</v>
      </c>
      <c r="D57" s="25">
        <f t="shared" ca="1" si="1"/>
        <v>576.72</v>
      </c>
      <c r="E57">
        <v>500</v>
      </c>
    </row>
    <row r="58" spans="1:5" x14ac:dyDescent="0.25">
      <c r="B58" t="s">
        <v>15</v>
      </c>
      <c r="C58" s="25">
        <f ca="1"/>
        <v>2640</v>
      </c>
      <c r="D58" s="25">
        <f t="shared" ca="1" si="1"/>
        <v>316.8</v>
      </c>
      <c r="E58">
        <v>500</v>
      </c>
    </row>
    <row r="59" spans="1:5" x14ac:dyDescent="0.25">
      <c r="B59" t="s">
        <v>316</v>
      </c>
      <c r="C59" s="25">
        <f ca="1"/>
        <v>2040</v>
      </c>
      <c r="D59" s="25">
        <f t="shared" ca="1" si="1"/>
        <v>510</v>
      </c>
      <c r="E59">
        <v>500</v>
      </c>
    </row>
    <row r="60" spans="1:5" x14ac:dyDescent="0.25">
      <c r="B60" t="s">
        <v>317</v>
      </c>
      <c r="C60" s="25">
        <f ca="1"/>
        <v>2119</v>
      </c>
      <c r="D60" s="25">
        <f t="shared" ca="1" si="1"/>
        <v>402.61</v>
      </c>
      <c r="E60">
        <v>500</v>
      </c>
    </row>
    <row r="61" spans="1:5" x14ac:dyDescent="0.25">
      <c r="B61" t="s">
        <v>318</v>
      </c>
      <c r="C61" s="25">
        <f ca="1"/>
        <v>2813</v>
      </c>
      <c r="D61" s="25">
        <f t="shared" ca="1" si="1"/>
        <v>393.82</v>
      </c>
      <c r="E61">
        <v>500</v>
      </c>
    </row>
    <row r="62" spans="1:5" x14ac:dyDescent="0.25">
      <c r="B62" t="s">
        <v>319</v>
      </c>
      <c r="C62" s="25">
        <f ca="1"/>
        <v>2523</v>
      </c>
      <c r="D62" s="25">
        <f t="shared" ca="1" si="1"/>
        <v>378.45</v>
      </c>
      <c r="E62">
        <v>500</v>
      </c>
    </row>
    <row r="63" spans="1:5" x14ac:dyDescent="0.25">
      <c r="B63" t="s">
        <v>320</v>
      </c>
      <c r="C63" s="25">
        <f ca="1"/>
        <v>3028</v>
      </c>
      <c r="D63" s="25">
        <f t="shared" ca="1" si="1"/>
        <v>847.84</v>
      </c>
      <c r="E63">
        <v>500</v>
      </c>
    </row>
    <row r="64" spans="1:5" x14ac:dyDescent="0.25">
      <c r="B64" t="s">
        <v>321</v>
      </c>
      <c r="C64" s="25">
        <f ca="1"/>
        <v>3205</v>
      </c>
      <c r="D64" s="25">
        <f t="shared" ca="1" si="1"/>
        <v>769.2</v>
      </c>
      <c r="E64">
        <v>500</v>
      </c>
    </row>
    <row r="65" spans="2:5" x14ac:dyDescent="0.25">
      <c r="B65" t="s">
        <v>322</v>
      </c>
      <c r="C65" s="25">
        <f ca="1"/>
        <v>2575</v>
      </c>
      <c r="D65" s="25">
        <f t="shared" ca="1" si="1"/>
        <v>309</v>
      </c>
      <c r="E65">
        <v>500</v>
      </c>
    </row>
  </sheetData>
  <sortState xmlns:xlrd2="http://schemas.microsoft.com/office/spreadsheetml/2017/richdata2" ref="B36:D47">
    <sortCondition ref="B36:B47"/>
  </sortState>
  <mergeCells count="6">
    <mergeCell ref="A33:C33"/>
    <mergeCell ref="A50:C50"/>
    <mergeCell ref="A1:C2"/>
    <mergeCell ref="A3:C3"/>
    <mergeCell ref="A15:C15"/>
    <mergeCell ref="C17:F17"/>
  </mergeCells>
  <phoneticPr fontId="7" type="noConversion"/>
  <pageMargins left="0.7" right="0.7" top="0.75" bottom="0.75" header="0.3" footer="0.3"/>
  <pageSetup paperSize="287" orientation="portrait" horizontalDpi="203" verticalDpi="20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B8974-4791-4B2C-B2DD-A9C293D0482A}">
  <sheetPr>
    <tabColor theme="4"/>
  </sheetPr>
  <dimension ref="A1:J79"/>
  <sheetViews>
    <sheetView zoomScale="115" zoomScaleNormal="115" workbookViewId="0">
      <selection activeCell="I14" sqref="I14"/>
    </sheetView>
  </sheetViews>
  <sheetFormatPr defaultRowHeight="15" x14ac:dyDescent="0.25"/>
  <cols>
    <col min="2" max="2" width="15.5703125" customWidth="1"/>
    <col min="3" max="3" width="14.7109375" customWidth="1"/>
    <col min="4" max="4" width="13.5703125" customWidth="1"/>
    <col min="5" max="5" width="10.28515625" customWidth="1"/>
    <col min="8" max="8" width="2" customWidth="1"/>
    <col min="9" max="9" width="12.85546875" customWidth="1"/>
    <col min="10" max="10" width="16.85546875" customWidth="1"/>
  </cols>
  <sheetData>
    <row r="1" spans="1:10" x14ac:dyDescent="0.25">
      <c r="A1" s="69" t="s">
        <v>28</v>
      </c>
      <c r="B1" s="70"/>
      <c r="C1" s="70"/>
    </row>
    <row r="2" spans="1:10" x14ac:dyDescent="0.25">
      <c r="A2" s="70"/>
      <c r="B2" s="70"/>
      <c r="C2" s="70"/>
    </row>
    <row r="3" spans="1:10" ht="15.75" thickBot="1" x14ac:dyDescent="0.3"/>
    <row r="4" spans="1:10" ht="15.75" thickBot="1" x14ac:dyDescent="0.3">
      <c r="B4" s="3" t="s">
        <v>325</v>
      </c>
      <c r="C4" s="68"/>
      <c r="E4" s="2" t="s">
        <v>327</v>
      </c>
      <c r="F4" s="2" t="s">
        <v>7</v>
      </c>
      <c r="I4" s="3" t="s">
        <v>326</v>
      </c>
      <c r="J4" s="30"/>
    </row>
    <row r="5" spans="1:10" ht="15.75" thickBot="1" x14ac:dyDescent="0.3">
      <c r="E5" s="30"/>
      <c r="F5" s="30"/>
    </row>
    <row r="6" spans="1:10" ht="15.75" thickBot="1" x14ac:dyDescent="0.3">
      <c r="E6" s="30"/>
      <c r="F6" s="30"/>
    </row>
    <row r="7" spans="1:10" ht="15.75" thickBot="1" x14ac:dyDescent="0.3">
      <c r="E7" s="30"/>
      <c r="F7" s="30"/>
    </row>
    <row r="8" spans="1:10" ht="15.75" thickBot="1" x14ac:dyDescent="0.3">
      <c r="E8" s="30"/>
      <c r="F8" s="30"/>
    </row>
    <row r="9" spans="1:10" ht="15.75" thickBot="1" x14ac:dyDescent="0.3">
      <c r="E9" s="30"/>
      <c r="F9" s="30"/>
    </row>
    <row r="10" spans="1:10" ht="15.75" thickBot="1" x14ac:dyDescent="0.3">
      <c r="E10" s="30"/>
      <c r="F10" s="30"/>
    </row>
    <row r="11" spans="1:10" ht="19.5" customHeight="1" x14ac:dyDescent="0.25"/>
    <row r="12" spans="1:10" ht="19.5" customHeight="1" x14ac:dyDescent="0.25"/>
    <row r="13" spans="1:10" x14ac:dyDescent="0.25">
      <c r="B13" s="94" t="s">
        <v>9</v>
      </c>
      <c r="C13" s="2" t="s">
        <v>145</v>
      </c>
      <c r="D13" s="2" t="s">
        <v>1</v>
      </c>
      <c r="E13" s="2" t="s">
        <v>7</v>
      </c>
    </row>
    <row r="14" spans="1:10" x14ac:dyDescent="0.25">
      <c r="B14" s="1">
        <v>46264</v>
      </c>
      <c r="C14" t="s">
        <v>166</v>
      </c>
      <c r="D14" t="s">
        <v>158</v>
      </c>
      <c r="E14">
        <v>560</v>
      </c>
    </row>
    <row r="15" spans="1:10" x14ac:dyDescent="0.25">
      <c r="B15" s="1">
        <v>46264</v>
      </c>
      <c r="C15" t="s">
        <v>167</v>
      </c>
      <c r="D15" t="s">
        <v>162</v>
      </c>
      <c r="E15">
        <v>2400</v>
      </c>
    </row>
    <row r="16" spans="1:10" x14ac:dyDescent="0.25">
      <c r="B16" s="1">
        <v>46263</v>
      </c>
      <c r="C16" t="s">
        <v>161</v>
      </c>
      <c r="D16" t="s">
        <v>164</v>
      </c>
      <c r="E16">
        <v>1200</v>
      </c>
    </row>
    <row r="17" spans="2:5" x14ac:dyDescent="0.25">
      <c r="B17" s="1">
        <v>46263</v>
      </c>
      <c r="C17" t="s">
        <v>163</v>
      </c>
      <c r="D17" t="s">
        <v>152</v>
      </c>
      <c r="E17">
        <v>1750</v>
      </c>
    </row>
    <row r="18" spans="2:5" x14ac:dyDescent="0.25">
      <c r="B18" s="1">
        <v>46262</v>
      </c>
      <c r="C18" t="s">
        <v>157</v>
      </c>
      <c r="D18" t="s">
        <v>158</v>
      </c>
      <c r="E18">
        <v>600</v>
      </c>
    </row>
    <row r="19" spans="2:5" x14ac:dyDescent="0.25">
      <c r="B19" s="1">
        <v>46262</v>
      </c>
      <c r="C19" t="s">
        <v>159</v>
      </c>
      <c r="D19" t="s">
        <v>150</v>
      </c>
      <c r="E19">
        <v>2400</v>
      </c>
    </row>
    <row r="20" spans="2:5" x14ac:dyDescent="0.25">
      <c r="B20" s="1">
        <v>46261</v>
      </c>
      <c r="C20" t="s">
        <v>151</v>
      </c>
      <c r="D20" t="s">
        <v>162</v>
      </c>
      <c r="E20">
        <v>2400</v>
      </c>
    </row>
    <row r="21" spans="2:5" x14ac:dyDescent="0.25">
      <c r="B21" s="1">
        <v>46261</v>
      </c>
      <c r="C21" t="s">
        <v>155</v>
      </c>
      <c r="D21" t="s">
        <v>146</v>
      </c>
      <c r="E21">
        <v>630</v>
      </c>
    </row>
    <row r="22" spans="2:5" x14ac:dyDescent="0.25">
      <c r="B22" s="1">
        <v>46260</v>
      </c>
      <c r="C22" t="s">
        <v>149</v>
      </c>
      <c r="D22" t="s">
        <v>152</v>
      </c>
      <c r="E22">
        <v>2100</v>
      </c>
    </row>
    <row r="23" spans="2:5" x14ac:dyDescent="0.25">
      <c r="B23" s="1">
        <v>46260</v>
      </c>
      <c r="C23" t="s">
        <v>151</v>
      </c>
      <c r="D23" t="s">
        <v>150</v>
      </c>
      <c r="E23">
        <v>3600</v>
      </c>
    </row>
    <row r="24" spans="2:5" x14ac:dyDescent="0.25">
      <c r="B24" s="1">
        <v>46259</v>
      </c>
      <c r="C24" t="s">
        <v>166</v>
      </c>
      <c r="D24" t="s">
        <v>150</v>
      </c>
      <c r="E24">
        <v>6000</v>
      </c>
    </row>
    <row r="25" spans="2:5" x14ac:dyDescent="0.25">
      <c r="B25" s="1">
        <v>46259</v>
      </c>
      <c r="C25" t="s">
        <v>151</v>
      </c>
      <c r="D25" t="s">
        <v>164</v>
      </c>
      <c r="E25">
        <v>720</v>
      </c>
    </row>
    <row r="26" spans="2:5" x14ac:dyDescent="0.25">
      <c r="B26" s="1">
        <v>46258</v>
      </c>
      <c r="C26" t="s">
        <v>151</v>
      </c>
      <c r="D26" t="s">
        <v>146</v>
      </c>
      <c r="E26">
        <v>810</v>
      </c>
    </row>
    <row r="27" spans="2:5" x14ac:dyDescent="0.25">
      <c r="B27" s="1">
        <v>46258</v>
      </c>
      <c r="C27" t="s">
        <v>163</v>
      </c>
      <c r="D27" t="s">
        <v>158</v>
      </c>
      <c r="E27">
        <v>480</v>
      </c>
    </row>
    <row r="28" spans="2:5" x14ac:dyDescent="0.25">
      <c r="B28" s="1">
        <v>46257</v>
      </c>
      <c r="C28" t="s">
        <v>157</v>
      </c>
      <c r="D28" t="s">
        <v>152</v>
      </c>
      <c r="E28">
        <v>1400</v>
      </c>
    </row>
    <row r="29" spans="2:5" x14ac:dyDescent="0.25">
      <c r="B29" s="1">
        <v>46257</v>
      </c>
      <c r="C29" t="s">
        <v>159</v>
      </c>
      <c r="D29" t="s">
        <v>162</v>
      </c>
      <c r="E29">
        <v>1800</v>
      </c>
    </row>
    <row r="30" spans="2:5" x14ac:dyDescent="0.25">
      <c r="B30" s="1">
        <v>46256</v>
      </c>
      <c r="C30" t="s">
        <v>154</v>
      </c>
      <c r="D30" t="s">
        <v>158</v>
      </c>
      <c r="E30">
        <v>520</v>
      </c>
    </row>
    <row r="31" spans="2:5" x14ac:dyDescent="0.25">
      <c r="B31" s="1">
        <v>46256</v>
      </c>
      <c r="C31" t="s">
        <v>151</v>
      </c>
      <c r="D31" t="s">
        <v>150</v>
      </c>
      <c r="E31">
        <v>2400</v>
      </c>
    </row>
    <row r="32" spans="2:5" x14ac:dyDescent="0.25">
      <c r="B32" s="1">
        <v>46255</v>
      </c>
      <c r="C32" t="s">
        <v>149</v>
      </c>
      <c r="D32" t="s">
        <v>162</v>
      </c>
      <c r="E32">
        <v>3000</v>
      </c>
    </row>
    <row r="33" spans="2:5" x14ac:dyDescent="0.25">
      <c r="B33" s="1">
        <v>46255</v>
      </c>
      <c r="C33" t="s">
        <v>151</v>
      </c>
      <c r="D33" t="s">
        <v>164</v>
      </c>
      <c r="E33">
        <v>960</v>
      </c>
    </row>
    <row r="34" spans="2:5" x14ac:dyDescent="0.25">
      <c r="B34" s="1">
        <v>46254</v>
      </c>
      <c r="C34" t="s">
        <v>151</v>
      </c>
      <c r="D34" t="s">
        <v>146</v>
      </c>
      <c r="E34">
        <v>720</v>
      </c>
    </row>
    <row r="35" spans="2:5" x14ac:dyDescent="0.25">
      <c r="B35" s="1">
        <v>46254</v>
      </c>
      <c r="C35" t="s">
        <v>167</v>
      </c>
      <c r="D35" t="s">
        <v>152</v>
      </c>
      <c r="E35">
        <v>1750</v>
      </c>
    </row>
    <row r="36" spans="2:5" x14ac:dyDescent="0.25">
      <c r="B36" s="1">
        <v>46253</v>
      </c>
      <c r="C36" t="s">
        <v>151</v>
      </c>
      <c r="D36" t="s">
        <v>158</v>
      </c>
      <c r="E36">
        <v>440</v>
      </c>
    </row>
    <row r="37" spans="2:5" x14ac:dyDescent="0.25">
      <c r="B37" s="1">
        <v>46253</v>
      </c>
      <c r="C37" t="s">
        <v>163</v>
      </c>
      <c r="D37" t="s">
        <v>150</v>
      </c>
      <c r="E37">
        <v>3600</v>
      </c>
    </row>
    <row r="38" spans="2:5" x14ac:dyDescent="0.25">
      <c r="B38" s="1">
        <v>46252</v>
      </c>
      <c r="C38" t="s">
        <v>149</v>
      </c>
      <c r="D38" t="s">
        <v>162</v>
      </c>
      <c r="E38">
        <v>2400</v>
      </c>
    </row>
    <row r="39" spans="2:5" x14ac:dyDescent="0.25">
      <c r="B39" s="1">
        <v>46252</v>
      </c>
      <c r="C39" t="s">
        <v>159</v>
      </c>
      <c r="D39" t="s">
        <v>164</v>
      </c>
      <c r="E39">
        <v>840</v>
      </c>
    </row>
    <row r="40" spans="2:5" x14ac:dyDescent="0.25">
      <c r="B40" s="1">
        <v>46251</v>
      </c>
      <c r="C40" t="s">
        <v>154</v>
      </c>
      <c r="D40" t="s">
        <v>150</v>
      </c>
      <c r="E40">
        <v>4800</v>
      </c>
    </row>
    <row r="41" spans="2:5" x14ac:dyDescent="0.25">
      <c r="B41" s="1">
        <v>46251</v>
      </c>
      <c r="C41" t="s">
        <v>155</v>
      </c>
      <c r="D41" t="s">
        <v>152</v>
      </c>
      <c r="E41">
        <v>1050</v>
      </c>
    </row>
    <row r="42" spans="2:5" x14ac:dyDescent="0.25">
      <c r="B42" s="1">
        <v>46250</v>
      </c>
      <c r="C42" t="s">
        <v>151</v>
      </c>
      <c r="D42" t="s">
        <v>164</v>
      </c>
      <c r="E42">
        <v>600</v>
      </c>
    </row>
    <row r="43" spans="2:5" x14ac:dyDescent="0.25">
      <c r="B43" s="1">
        <v>46250</v>
      </c>
      <c r="C43" t="s">
        <v>151</v>
      </c>
      <c r="D43" t="s">
        <v>158</v>
      </c>
      <c r="E43">
        <v>640</v>
      </c>
    </row>
    <row r="44" spans="2:5" x14ac:dyDescent="0.25">
      <c r="B44" s="1">
        <v>46249</v>
      </c>
      <c r="C44" t="s">
        <v>166</v>
      </c>
      <c r="D44" t="s">
        <v>162</v>
      </c>
      <c r="E44">
        <v>1800</v>
      </c>
    </row>
    <row r="45" spans="2:5" x14ac:dyDescent="0.25">
      <c r="B45" s="1">
        <v>46249</v>
      </c>
      <c r="C45" t="s">
        <v>167</v>
      </c>
      <c r="D45" t="s">
        <v>146</v>
      </c>
      <c r="E45">
        <v>900</v>
      </c>
    </row>
    <row r="46" spans="2:5" x14ac:dyDescent="0.25">
      <c r="B46" s="1">
        <v>46248</v>
      </c>
      <c r="C46" t="s">
        <v>161</v>
      </c>
      <c r="D46" t="s">
        <v>150</v>
      </c>
      <c r="E46">
        <v>2400</v>
      </c>
    </row>
    <row r="47" spans="2:5" x14ac:dyDescent="0.25">
      <c r="B47" s="1">
        <v>46248</v>
      </c>
      <c r="C47" t="s">
        <v>149</v>
      </c>
      <c r="D47" t="s">
        <v>152</v>
      </c>
      <c r="E47">
        <v>2100</v>
      </c>
    </row>
    <row r="48" spans="2:5" x14ac:dyDescent="0.25">
      <c r="B48" s="1">
        <v>46247</v>
      </c>
      <c r="C48" t="s">
        <v>157</v>
      </c>
      <c r="D48" t="s">
        <v>164</v>
      </c>
      <c r="E48">
        <v>1080</v>
      </c>
    </row>
    <row r="49" spans="2:5" x14ac:dyDescent="0.25">
      <c r="B49" s="1">
        <v>46247</v>
      </c>
      <c r="C49" t="s">
        <v>159</v>
      </c>
      <c r="D49" t="s">
        <v>158</v>
      </c>
      <c r="E49">
        <v>560</v>
      </c>
    </row>
    <row r="50" spans="2:5" x14ac:dyDescent="0.25">
      <c r="B50" s="1">
        <v>46246</v>
      </c>
      <c r="C50" t="s">
        <v>154</v>
      </c>
      <c r="D50" t="s">
        <v>152</v>
      </c>
      <c r="E50">
        <v>1400</v>
      </c>
    </row>
    <row r="51" spans="2:5" x14ac:dyDescent="0.25">
      <c r="B51" s="1">
        <v>46246</v>
      </c>
      <c r="C51" t="s">
        <v>151</v>
      </c>
      <c r="D51" t="s">
        <v>162</v>
      </c>
      <c r="E51">
        <v>3000</v>
      </c>
    </row>
    <row r="52" spans="2:5" x14ac:dyDescent="0.25">
      <c r="B52" s="1">
        <v>46245</v>
      </c>
      <c r="C52" t="s">
        <v>149</v>
      </c>
      <c r="D52" t="s">
        <v>150</v>
      </c>
      <c r="E52">
        <v>3600</v>
      </c>
    </row>
    <row r="53" spans="2:5" x14ac:dyDescent="0.25">
      <c r="B53" s="1">
        <v>46245</v>
      </c>
      <c r="C53" t="s">
        <v>151</v>
      </c>
      <c r="D53" t="s">
        <v>146</v>
      </c>
      <c r="E53">
        <v>630</v>
      </c>
    </row>
    <row r="54" spans="2:5" x14ac:dyDescent="0.25">
      <c r="B54" s="1">
        <v>46244</v>
      </c>
      <c r="C54" t="s">
        <v>166</v>
      </c>
      <c r="D54" t="s">
        <v>164</v>
      </c>
      <c r="E54">
        <v>960</v>
      </c>
    </row>
    <row r="55" spans="2:5" x14ac:dyDescent="0.25">
      <c r="B55" s="1">
        <v>46244</v>
      </c>
      <c r="C55" t="s">
        <v>149</v>
      </c>
      <c r="D55" t="s">
        <v>158</v>
      </c>
      <c r="E55">
        <v>400</v>
      </c>
    </row>
    <row r="56" spans="2:5" x14ac:dyDescent="0.25">
      <c r="B56" s="1">
        <v>46243</v>
      </c>
      <c r="C56" t="s">
        <v>151</v>
      </c>
      <c r="D56" t="s">
        <v>152</v>
      </c>
      <c r="E56">
        <v>1750</v>
      </c>
    </row>
    <row r="57" spans="2:5" x14ac:dyDescent="0.25">
      <c r="B57" s="1">
        <v>46243</v>
      </c>
      <c r="C57" t="s">
        <v>163</v>
      </c>
      <c r="D57" t="s">
        <v>162</v>
      </c>
      <c r="E57">
        <v>1200</v>
      </c>
    </row>
    <row r="58" spans="2:5" x14ac:dyDescent="0.25">
      <c r="B58" s="1">
        <v>46242</v>
      </c>
      <c r="C58" t="s">
        <v>157</v>
      </c>
      <c r="D58" t="s">
        <v>150</v>
      </c>
      <c r="E58">
        <v>4800</v>
      </c>
    </row>
    <row r="59" spans="2:5" x14ac:dyDescent="0.25">
      <c r="B59" s="1">
        <v>46242</v>
      </c>
      <c r="C59" t="s">
        <v>159</v>
      </c>
      <c r="D59" t="s">
        <v>146</v>
      </c>
      <c r="E59">
        <v>540</v>
      </c>
    </row>
    <row r="60" spans="2:5" x14ac:dyDescent="0.25">
      <c r="B60" s="1">
        <v>46241</v>
      </c>
      <c r="C60" t="s">
        <v>154</v>
      </c>
      <c r="D60" t="s">
        <v>164</v>
      </c>
      <c r="E60">
        <v>840</v>
      </c>
    </row>
    <row r="61" spans="2:5" x14ac:dyDescent="0.25">
      <c r="B61" s="1">
        <v>46241</v>
      </c>
      <c r="C61" t="s">
        <v>155</v>
      </c>
      <c r="D61" t="s">
        <v>158</v>
      </c>
      <c r="E61">
        <v>600</v>
      </c>
    </row>
    <row r="62" spans="2:5" x14ac:dyDescent="0.25">
      <c r="B62" s="1">
        <v>46240</v>
      </c>
      <c r="C62" t="s">
        <v>149</v>
      </c>
      <c r="D62" t="s">
        <v>152</v>
      </c>
      <c r="E62">
        <v>1050</v>
      </c>
    </row>
    <row r="63" spans="2:5" x14ac:dyDescent="0.25">
      <c r="B63" s="1">
        <v>46240</v>
      </c>
      <c r="C63" t="s">
        <v>151</v>
      </c>
      <c r="D63" t="s">
        <v>162</v>
      </c>
      <c r="E63">
        <v>2400</v>
      </c>
    </row>
    <row r="64" spans="2:5" x14ac:dyDescent="0.25">
      <c r="B64" s="1">
        <v>46239</v>
      </c>
      <c r="C64" t="s">
        <v>149</v>
      </c>
      <c r="D64" t="s">
        <v>150</v>
      </c>
      <c r="E64">
        <v>2400</v>
      </c>
    </row>
    <row r="65" spans="2:5" x14ac:dyDescent="0.25">
      <c r="B65" s="1">
        <v>46239</v>
      </c>
      <c r="C65" t="s">
        <v>151</v>
      </c>
      <c r="D65" t="s">
        <v>146</v>
      </c>
      <c r="E65">
        <v>810</v>
      </c>
    </row>
    <row r="66" spans="2:5" x14ac:dyDescent="0.25">
      <c r="B66" s="1">
        <v>46238</v>
      </c>
      <c r="C66" t="s">
        <v>149</v>
      </c>
      <c r="D66" t="s">
        <v>162</v>
      </c>
      <c r="E66">
        <v>1800</v>
      </c>
    </row>
    <row r="67" spans="2:5" x14ac:dyDescent="0.25">
      <c r="B67" s="1">
        <v>46238</v>
      </c>
      <c r="C67" t="s">
        <v>163</v>
      </c>
      <c r="D67" t="s">
        <v>164</v>
      </c>
      <c r="E67">
        <v>720</v>
      </c>
    </row>
    <row r="68" spans="2:5" x14ac:dyDescent="0.25">
      <c r="B68" s="1">
        <v>46237</v>
      </c>
      <c r="C68" t="s">
        <v>159</v>
      </c>
      <c r="D68" t="s">
        <v>152</v>
      </c>
      <c r="E68">
        <v>1400</v>
      </c>
    </row>
    <row r="69" spans="2:5" x14ac:dyDescent="0.25">
      <c r="B69" s="1">
        <v>46237</v>
      </c>
      <c r="C69" t="s">
        <v>157</v>
      </c>
      <c r="D69" t="s">
        <v>158</v>
      </c>
      <c r="E69">
        <v>480</v>
      </c>
    </row>
    <row r="70" spans="2:5" x14ac:dyDescent="0.25">
      <c r="B70" s="1">
        <v>46236</v>
      </c>
      <c r="C70" t="s">
        <v>154</v>
      </c>
      <c r="D70" t="s">
        <v>146</v>
      </c>
      <c r="E70">
        <v>720</v>
      </c>
    </row>
    <row r="71" spans="2:5" x14ac:dyDescent="0.25">
      <c r="B71" s="1">
        <v>46236</v>
      </c>
      <c r="C71" t="s">
        <v>155</v>
      </c>
      <c r="D71" t="s">
        <v>150</v>
      </c>
      <c r="E71">
        <v>3600</v>
      </c>
    </row>
    <row r="72" spans="2:5" x14ac:dyDescent="0.25">
      <c r="B72" s="1">
        <v>46235</v>
      </c>
      <c r="C72" t="s">
        <v>149</v>
      </c>
      <c r="D72" t="s">
        <v>150</v>
      </c>
      <c r="E72">
        <v>2400</v>
      </c>
    </row>
    <row r="73" spans="2:5" x14ac:dyDescent="0.25">
      <c r="B73" s="1">
        <v>46235</v>
      </c>
      <c r="C73" t="s">
        <v>151</v>
      </c>
      <c r="D73" t="s">
        <v>152</v>
      </c>
      <c r="E73">
        <v>1750</v>
      </c>
    </row>
    <row r="74" spans="2:5" x14ac:dyDescent="0.25">
      <c r="B74" s="1"/>
    </row>
    <row r="75" spans="2:5" x14ac:dyDescent="0.25">
      <c r="B75" s="1"/>
    </row>
    <row r="76" spans="2:5" x14ac:dyDescent="0.25">
      <c r="B76" s="1"/>
    </row>
    <row r="77" spans="2:5" x14ac:dyDescent="0.25">
      <c r="B77" s="1"/>
    </row>
    <row r="78" spans="2:5" x14ac:dyDescent="0.25">
      <c r="B78" s="1"/>
    </row>
    <row r="79" spans="2:5" x14ac:dyDescent="0.25">
      <c r="B79" s="1"/>
    </row>
  </sheetData>
  <mergeCells count="1">
    <mergeCell ref="A1:C2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AEAB4-2B64-4C79-86AE-B9EA0771C6EE}">
  <sheetPr>
    <tabColor theme="4"/>
  </sheetPr>
  <dimension ref="A1:H111"/>
  <sheetViews>
    <sheetView topLeftCell="A87" zoomScale="130" zoomScaleNormal="130" workbookViewId="0">
      <selection activeCell="H120" sqref="H120"/>
    </sheetView>
  </sheetViews>
  <sheetFormatPr defaultRowHeight="15" x14ac:dyDescent="0.25"/>
  <cols>
    <col min="2" max="2" width="22.28515625" customWidth="1"/>
    <col min="3" max="3" width="14.42578125" customWidth="1"/>
    <col min="4" max="4" width="13.7109375" customWidth="1"/>
    <col min="5" max="5" width="15.7109375" customWidth="1"/>
    <col min="7" max="7" width="6.7109375" customWidth="1"/>
    <col min="8" max="8" width="20.42578125" bestFit="1" customWidth="1"/>
  </cols>
  <sheetData>
    <row r="1" spans="1:6" x14ac:dyDescent="0.25">
      <c r="A1" s="69" t="s">
        <v>29</v>
      </c>
      <c r="B1" s="70"/>
      <c r="C1" s="70"/>
    </row>
    <row r="2" spans="1:6" ht="15.75" thickBot="1" x14ac:dyDescent="0.3">
      <c r="A2" s="70"/>
      <c r="B2" s="70"/>
      <c r="C2" s="70"/>
    </row>
    <row r="3" spans="1:6" ht="15.75" thickBot="1" x14ac:dyDescent="0.3">
      <c r="A3" s="74" t="s">
        <v>73</v>
      </c>
      <c r="B3" s="75"/>
      <c r="C3" s="76"/>
    </row>
    <row r="5" spans="1:6" ht="15.75" thickBot="1" x14ac:dyDescent="0.3">
      <c r="B5" s="21" t="str">
        <f ca="1">"Array A" &amp; IFERROR(_xlfn.FORMULATEXT(B6),"")</f>
        <v>Array A={1;2;3}</v>
      </c>
      <c r="E5" s="43" t="s">
        <v>328</v>
      </c>
    </row>
    <row r="6" spans="1:6" ht="15.75" thickBot="1" x14ac:dyDescent="0.3">
      <c r="B6" cm="1">
        <f t="array" ref="B6:B8">{1;2;3}</f>
        <v>1</v>
      </c>
      <c r="E6" s="30"/>
      <c r="F6" s="30"/>
    </row>
    <row r="7" spans="1:6" ht="15.75" thickBot="1" x14ac:dyDescent="0.3">
      <c r="B7">
        <v>2</v>
      </c>
      <c r="E7" s="30"/>
      <c r="F7" s="30"/>
    </row>
    <row r="8" spans="1:6" ht="15.75" thickBot="1" x14ac:dyDescent="0.3">
      <c r="B8">
        <v>3</v>
      </c>
      <c r="E8" s="30"/>
      <c r="F8" s="30"/>
    </row>
    <row r="13" spans="1:6" ht="15.75" thickBot="1" x14ac:dyDescent="0.3"/>
    <row r="14" spans="1:6" ht="15.75" thickBot="1" x14ac:dyDescent="0.3">
      <c r="A14" s="74" t="s">
        <v>79</v>
      </c>
      <c r="B14" s="75"/>
      <c r="C14" s="76"/>
    </row>
    <row r="15" spans="1:6" ht="15.75" thickBot="1" x14ac:dyDescent="0.3"/>
    <row r="16" spans="1:6" ht="15.75" thickBot="1" x14ac:dyDescent="0.3">
      <c r="B16" s="45" t="s">
        <v>330</v>
      </c>
      <c r="C16" s="39">
        <v>6</v>
      </c>
    </row>
    <row r="17" spans="1:6" ht="15.75" thickBot="1" x14ac:dyDescent="0.3"/>
    <row r="18" spans="1:6" ht="17.25" customHeight="1" thickBot="1" x14ac:dyDescent="0.3">
      <c r="B18" s="38" t="s">
        <v>329</v>
      </c>
      <c r="C18" s="38" t="s">
        <v>323</v>
      </c>
      <c r="E18" s="3" t="s">
        <v>331</v>
      </c>
      <c r="F18" s="30"/>
    </row>
    <row r="19" spans="1:6" ht="15.75" thickBot="1" x14ac:dyDescent="0.3">
      <c r="B19" s="32" cm="1">
        <f t="array" ref="B19:B24">_xlfn.SEQUENCE(C16,1,2026,1)</f>
        <v>2026</v>
      </c>
      <c r="C19" s="44">
        <v>1000</v>
      </c>
      <c r="E19" s="3" t="s">
        <v>332</v>
      </c>
      <c r="F19" s="30"/>
    </row>
    <row r="20" spans="1:6" ht="15.75" thickBot="1" x14ac:dyDescent="0.3">
      <c r="B20" s="32">
        <v>2027</v>
      </c>
      <c r="C20" s="44">
        <v>2000</v>
      </c>
    </row>
    <row r="21" spans="1:6" ht="15.75" thickBot="1" x14ac:dyDescent="0.3">
      <c r="B21" s="32">
        <v>2028</v>
      </c>
      <c r="C21" s="44">
        <v>3000</v>
      </c>
    </row>
    <row r="22" spans="1:6" ht="15.75" thickBot="1" x14ac:dyDescent="0.3">
      <c r="B22" s="32">
        <v>2029</v>
      </c>
      <c r="C22" s="44">
        <v>4000</v>
      </c>
    </row>
    <row r="23" spans="1:6" ht="15.75" thickBot="1" x14ac:dyDescent="0.3">
      <c r="B23" s="32">
        <v>2030</v>
      </c>
      <c r="C23" s="44">
        <v>5000</v>
      </c>
    </row>
    <row r="24" spans="1:6" ht="15.75" thickBot="1" x14ac:dyDescent="0.3">
      <c r="B24" s="32">
        <v>2031</v>
      </c>
      <c r="C24" s="44">
        <v>6000</v>
      </c>
    </row>
    <row r="25" spans="1:6" ht="15.75" thickBot="1" x14ac:dyDescent="0.3">
      <c r="B25" s="32"/>
      <c r="C25" s="32"/>
    </row>
    <row r="26" spans="1:6" ht="15.75" thickBot="1" x14ac:dyDescent="0.3">
      <c r="B26" s="32"/>
      <c r="C26" s="32"/>
    </row>
    <row r="27" spans="1:6" ht="15.75" thickBot="1" x14ac:dyDescent="0.3"/>
    <row r="28" spans="1:6" ht="15.75" thickBot="1" x14ac:dyDescent="0.3">
      <c r="A28" s="74" t="s">
        <v>80</v>
      </c>
      <c r="B28" s="75"/>
      <c r="C28" s="76"/>
    </row>
    <row r="30" spans="1:6" ht="15.75" thickBot="1" x14ac:dyDescent="0.3">
      <c r="B30" s="2" t="s">
        <v>8</v>
      </c>
      <c r="C30" s="2" t="s">
        <v>334</v>
      </c>
      <c r="D30" s="2" t="s">
        <v>221</v>
      </c>
      <c r="E30" s="2" t="s">
        <v>335</v>
      </c>
    </row>
    <row r="31" spans="1:6" ht="15.75" thickBot="1" x14ac:dyDescent="0.3">
      <c r="B31" t="s">
        <v>222</v>
      </c>
      <c r="C31" s="30"/>
      <c r="D31" s="30"/>
      <c r="E31" s="30"/>
    </row>
    <row r="32" spans="1:6" ht="15.75" thickBot="1" x14ac:dyDescent="0.3">
      <c r="B32" t="s">
        <v>223</v>
      </c>
      <c r="C32" s="30"/>
      <c r="D32" s="30"/>
      <c r="E32" s="30"/>
    </row>
    <row r="33" spans="1:5" ht="15.75" thickBot="1" x14ac:dyDescent="0.3">
      <c r="B33" t="s">
        <v>224</v>
      </c>
      <c r="C33" s="30"/>
      <c r="D33" s="30"/>
      <c r="E33" s="30"/>
    </row>
    <row r="34" spans="1:5" ht="15.75" thickBot="1" x14ac:dyDescent="0.3">
      <c r="B34" t="s">
        <v>225</v>
      </c>
      <c r="C34" s="30"/>
      <c r="D34" s="30"/>
      <c r="E34" s="30"/>
    </row>
    <row r="35" spans="1:5" ht="15.75" thickBot="1" x14ac:dyDescent="0.3">
      <c r="B35" t="s">
        <v>226</v>
      </c>
      <c r="C35" s="30"/>
      <c r="D35" s="30"/>
      <c r="E35" s="30"/>
    </row>
    <row r="36" spans="1:5" ht="15.75" thickBot="1" x14ac:dyDescent="0.3">
      <c r="B36" t="s">
        <v>227</v>
      </c>
      <c r="C36" s="30"/>
      <c r="D36" s="30"/>
      <c r="E36" s="30"/>
    </row>
    <row r="37" spans="1:5" ht="15.75" thickBot="1" x14ac:dyDescent="0.3">
      <c r="B37" t="s">
        <v>228</v>
      </c>
      <c r="C37" s="30"/>
      <c r="D37" s="30"/>
      <c r="E37" s="30"/>
    </row>
    <row r="38" spans="1:5" ht="15.75" thickBot="1" x14ac:dyDescent="0.3">
      <c r="B38" t="s">
        <v>229</v>
      </c>
      <c r="C38" s="30"/>
      <c r="D38" s="30"/>
      <c r="E38" s="30"/>
    </row>
    <row r="39" spans="1:5" ht="15.75" thickBot="1" x14ac:dyDescent="0.3">
      <c r="B39" t="s">
        <v>230</v>
      </c>
      <c r="C39" s="30"/>
      <c r="D39" s="30"/>
      <c r="E39" s="30"/>
    </row>
    <row r="40" spans="1:5" ht="15.75" thickBot="1" x14ac:dyDescent="0.3">
      <c r="B40" t="s">
        <v>231</v>
      </c>
      <c r="C40" s="30"/>
      <c r="D40" s="30"/>
      <c r="E40" s="30"/>
    </row>
    <row r="41" spans="1:5" ht="15.75" thickBot="1" x14ac:dyDescent="0.3">
      <c r="B41" t="s">
        <v>232</v>
      </c>
      <c r="C41" s="30"/>
      <c r="D41" s="30"/>
      <c r="E41" s="30"/>
    </row>
    <row r="42" spans="1:5" ht="15.75" thickBot="1" x14ac:dyDescent="0.3">
      <c r="B42" t="s">
        <v>233</v>
      </c>
      <c r="C42" s="30"/>
      <c r="D42" s="30"/>
      <c r="E42" s="30"/>
    </row>
    <row r="44" spans="1:5" ht="15.75" thickBot="1" x14ac:dyDescent="0.3"/>
    <row r="45" spans="1:5" ht="15.75" thickBot="1" x14ac:dyDescent="0.3">
      <c r="A45" s="74" t="s">
        <v>82</v>
      </c>
      <c r="B45" s="75"/>
      <c r="C45" s="76"/>
    </row>
    <row r="46" spans="1:5" ht="15.75" thickBot="1" x14ac:dyDescent="0.3"/>
    <row r="47" spans="1:5" ht="15.75" thickBot="1" x14ac:dyDescent="0.3">
      <c r="B47" s="45" t="s">
        <v>23</v>
      </c>
      <c r="C47" s="39">
        <v>8</v>
      </c>
    </row>
    <row r="48" spans="1:5" ht="15.75" thickBot="1" x14ac:dyDescent="0.3"/>
    <row r="49" spans="1:4" ht="15.75" thickBot="1" x14ac:dyDescent="0.3">
      <c r="B49" s="38" t="s">
        <v>76</v>
      </c>
      <c r="C49" s="38" t="s">
        <v>119</v>
      </c>
      <c r="D49" s="38" t="s">
        <v>336</v>
      </c>
    </row>
    <row r="50" spans="1:4" ht="15.75" thickBot="1" x14ac:dyDescent="0.3">
      <c r="B50" s="32" cm="1">
        <f t="array" ref="B50:B57">_xlfn.SEQUENCE(C47,1,10,10)</f>
        <v>10</v>
      </c>
      <c r="C50" s="32" cm="1">
        <f t="array" aca="1" ref="C50:C57" ca="1">_xlfn.MAP(_xlfn.ANCHORARRAY(B50),_xlfn.LAMBDA(_xlpm.x,RANDBETWEEN(90,95)/100))</f>
        <v>0.91</v>
      </c>
      <c r="D50" s="36"/>
    </row>
    <row r="51" spans="1:4" ht="15.75" thickBot="1" x14ac:dyDescent="0.3">
      <c r="B51" s="32">
        <v>20</v>
      </c>
      <c r="C51" s="32">
        <f ca="1"/>
        <v>0.9</v>
      </c>
      <c r="D51" s="36"/>
    </row>
    <row r="52" spans="1:4" ht="15.75" thickBot="1" x14ac:dyDescent="0.3">
      <c r="B52" s="32">
        <v>30</v>
      </c>
      <c r="C52" s="32">
        <f ca="1"/>
        <v>0.93</v>
      </c>
      <c r="D52" s="36"/>
    </row>
    <row r="53" spans="1:4" ht="15.75" thickBot="1" x14ac:dyDescent="0.3">
      <c r="B53" s="32">
        <v>40</v>
      </c>
      <c r="C53" s="32">
        <f ca="1"/>
        <v>0.94</v>
      </c>
      <c r="D53" s="36"/>
    </row>
    <row r="54" spans="1:4" ht="15.75" thickBot="1" x14ac:dyDescent="0.3">
      <c r="B54" s="32">
        <v>50</v>
      </c>
      <c r="C54" s="32">
        <f ca="1"/>
        <v>0.94</v>
      </c>
      <c r="D54" s="36"/>
    </row>
    <row r="55" spans="1:4" ht="15.75" thickBot="1" x14ac:dyDescent="0.3">
      <c r="B55" s="32">
        <v>60</v>
      </c>
      <c r="C55" s="32">
        <f ca="1"/>
        <v>0.93</v>
      </c>
      <c r="D55" s="36"/>
    </row>
    <row r="56" spans="1:4" ht="15.75" thickBot="1" x14ac:dyDescent="0.3">
      <c r="B56" s="32">
        <v>70</v>
      </c>
      <c r="C56" s="32">
        <f ca="1"/>
        <v>0.9</v>
      </c>
      <c r="D56" s="36"/>
    </row>
    <row r="57" spans="1:4" ht="15.75" thickBot="1" x14ac:dyDescent="0.3">
      <c r="B57" s="32">
        <v>80</v>
      </c>
      <c r="C57" s="32">
        <f ca="1"/>
        <v>0.93</v>
      </c>
      <c r="D57" s="36"/>
    </row>
    <row r="58" spans="1:4" ht="15.75" thickBot="1" x14ac:dyDescent="0.3">
      <c r="B58" s="32"/>
      <c r="C58" s="32"/>
      <c r="D58" s="36"/>
    </row>
    <row r="59" spans="1:4" ht="15.75" thickBot="1" x14ac:dyDescent="0.3">
      <c r="B59" s="32"/>
      <c r="C59" s="32"/>
      <c r="D59" s="36"/>
    </row>
    <row r="60" spans="1:4" ht="15.75" thickBot="1" x14ac:dyDescent="0.3"/>
    <row r="61" spans="1:4" ht="15.75" thickBot="1" x14ac:dyDescent="0.3">
      <c r="A61" s="74" t="s">
        <v>333</v>
      </c>
      <c r="B61" s="75"/>
      <c r="C61" s="76"/>
    </row>
    <row r="62" spans="1:4" ht="15.75" thickBot="1" x14ac:dyDescent="0.3"/>
    <row r="63" spans="1:4" ht="15.75" thickBot="1" x14ac:dyDescent="0.3">
      <c r="B63" s="45" t="s">
        <v>23</v>
      </c>
      <c r="C63" s="39">
        <v>12</v>
      </c>
    </row>
    <row r="64" spans="1:4" ht="15.75" thickBot="1" x14ac:dyDescent="0.3"/>
    <row r="65" spans="1:4" ht="15.75" thickBot="1" x14ac:dyDescent="0.3">
      <c r="B65" s="42" t="s">
        <v>311</v>
      </c>
      <c r="C65" s="42" t="s">
        <v>147</v>
      </c>
      <c r="D65" s="42" t="s">
        <v>347</v>
      </c>
    </row>
    <row r="66" spans="1:4" ht="15.75" thickBot="1" x14ac:dyDescent="0.3">
      <c r="B66" s="32" cm="1">
        <f t="array" ref="B66:B77">_xlfn.SEQUENCE(C63,1,1,1)</f>
        <v>1</v>
      </c>
      <c r="C66" s="46" cm="1">
        <f t="array" aca="1" ref="C66:C77" ca="1">_xlfn.MAP(_xlfn.ANCHORARRAY(B66),_xlfn.LAMBDA(_xlpm.n,RANDBETWEEN(1000,2500)))</f>
        <v>1843</v>
      </c>
      <c r="D66" s="47"/>
    </row>
    <row r="67" spans="1:4" ht="15.75" thickBot="1" x14ac:dyDescent="0.3">
      <c r="B67" s="32">
        <v>2</v>
      </c>
      <c r="C67" s="46">
        <f ca="1"/>
        <v>1626</v>
      </c>
      <c r="D67" s="47"/>
    </row>
    <row r="68" spans="1:4" ht="15.75" thickBot="1" x14ac:dyDescent="0.3">
      <c r="B68" s="32">
        <v>3</v>
      </c>
      <c r="C68" s="46">
        <f ca="1"/>
        <v>1715</v>
      </c>
      <c r="D68" s="47"/>
    </row>
    <row r="69" spans="1:4" ht="15.75" thickBot="1" x14ac:dyDescent="0.3">
      <c r="B69" s="32">
        <v>4</v>
      </c>
      <c r="C69" s="46">
        <f ca="1"/>
        <v>1527</v>
      </c>
      <c r="D69" s="47"/>
    </row>
    <row r="70" spans="1:4" ht="15.75" thickBot="1" x14ac:dyDescent="0.3">
      <c r="B70" s="32">
        <v>5</v>
      </c>
      <c r="C70" s="46">
        <f ca="1"/>
        <v>2410</v>
      </c>
      <c r="D70" s="47"/>
    </row>
    <row r="71" spans="1:4" ht="15.75" thickBot="1" x14ac:dyDescent="0.3">
      <c r="B71" s="32">
        <v>6</v>
      </c>
      <c r="C71" s="46">
        <f ca="1"/>
        <v>1384</v>
      </c>
      <c r="D71" s="47"/>
    </row>
    <row r="72" spans="1:4" ht="15.75" thickBot="1" x14ac:dyDescent="0.3">
      <c r="B72" s="32">
        <v>7</v>
      </c>
      <c r="C72" s="46">
        <f ca="1"/>
        <v>2438</v>
      </c>
      <c r="D72" s="47"/>
    </row>
    <row r="73" spans="1:4" ht="15.75" thickBot="1" x14ac:dyDescent="0.3">
      <c r="B73" s="32">
        <v>8</v>
      </c>
      <c r="C73" s="46">
        <f ca="1"/>
        <v>2052</v>
      </c>
      <c r="D73" s="47"/>
    </row>
    <row r="74" spans="1:4" ht="15.75" thickBot="1" x14ac:dyDescent="0.3">
      <c r="B74" s="32">
        <v>9</v>
      </c>
      <c r="C74" s="46">
        <f ca="1"/>
        <v>1903</v>
      </c>
      <c r="D74" s="47"/>
    </row>
    <row r="75" spans="1:4" ht="15.75" thickBot="1" x14ac:dyDescent="0.3">
      <c r="B75" s="32">
        <v>10</v>
      </c>
      <c r="C75" s="46">
        <f ca="1"/>
        <v>1618</v>
      </c>
      <c r="D75" s="47"/>
    </row>
    <row r="76" spans="1:4" ht="15.75" thickBot="1" x14ac:dyDescent="0.3">
      <c r="B76" s="32">
        <v>11</v>
      </c>
      <c r="C76" s="46">
        <f ca="1"/>
        <v>2221</v>
      </c>
      <c r="D76" s="47"/>
    </row>
    <row r="77" spans="1:4" ht="15.75" thickBot="1" x14ac:dyDescent="0.3">
      <c r="B77" s="32">
        <v>12</v>
      </c>
      <c r="C77" s="46">
        <f ca="1"/>
        <v>1368</v>
      </c>
      <c r="D77" s="47"/>
    </row>
    <row r="78" spans="1:4" ht="15.75" thickBot="1" x14ac:dyDescent="0.3"/>
    <row r="79" spans="1:4" ht="15.75" thickBot="1" x14ac:dyDescent="0.3">
      <c r="A79" s="74" t="s">
        <v>386</v>
      </c>
      <c r="B79" s="75"/>
      <c r="C79" s="76"/>
    </row>
    <row r="80" spans="1:4" ht="15.75" thickBot="1" x14ac:dyDescent="0.3"/>
    <row r="81" spans="2:8" ht="15.75" thickBot="1" x14ac:dyDescent="0.3">
      <c r="B81" s="2" t="s">
        <v>110</v>
      </c>
      <c r="C81" s="2" t="s">
        <v>387</v>
      </c>
      <c r="D81" s="2" t="s">
        <v>235</v>
      </c>
      <c r="E81" s="2" t="s">
        <v>388</v>
      </c>
      <c r="F81" s="2" t="s">
        <v>389</v>
      </c>
      <c r="H81" s="42" t="s">
        <v>450</v>
      </c>
    </row>
    <row r="82" spans="2:8" ht="15.75" thickBot="1" x14ac:dyDescent="0.3">
      <c r="B82" t="s">
        <v>111</v>
      </c>
      <c r="C82" t="s">
        <v>390</v>
      </c>
      <c r="D82" t="s">
        <v>391</v>
      </c>
      <c r="E82">
        <v>44</v>
      </c>
      <c r="F82" t="s">
        <v>392</v>
      </c>
      <c r="H82" s="30"/>
    </row>
    <row r="83" spans="2:8" ht="15.75" thickBot="1" x14ac:dyDescent="0.3">
      <c r="B83" t="s">
        <v>112</v>
      </c>
      <c r="C83" t="s">
        <v>393</v>
      </c>
      <c r="D83" t="s">
        <v>391</v>
      </c>
      <c r="E83">
        <v>74</v>
      </c>
      <c r="F83" t="s">
        <v>392</v>
      </c>
      <c r="H83" s="30"/>
    </row>
    <row r="84" spans="2:8" ht="15.75" thickBot="1" x14ac:dyDescent="0.3">
      <c r="B84" t="s">
        <v>113</v>
      </c>
      <c r="C84" t="s">
        <v>394</v>
      </c>
      <c r="D84" t="s">
        <v>391</v>
      </c>
      <c r="E84">
        <v>39</v>
      </c>
      <c r="F84" t="s">
        <v>395</v>
      </c>
      <c r="H84" s="30"/>
    </row>
    <row r="85" spans="2:8" ht="15.75" thickBot="1" x14ac:dyDescent="0.3">
      <c r="B85" t="s">
        <v>114</v>
      </c>
      <c r="C85" t="s">
        <v>396</v>
      </c>
      <c r="D85" t="s">
        <v>391</v>
      </c>
      <c r="E85">
        <v>89</v>
      </c>
      <c r="F85" t="s">
        <v>392</v>
      </c>
      <c r="H85" s="30"/>
    </row>
    <row r="86" spans="2:8" ht="15.75" thickBot="1" x14ac:dyDescent="0.3">
      <c r="B86" t="s">
        <v>397</v>
      </c>
      <c r="C86" t="s">
        <v>398</v>
      </c>
      <c r="D86" t="s">
        <v>391</v>
      </c>
      <c r="E86">
        <v>72</v>
      </c>
      <c r="F86" t="s">
        <v>392</v>
      </c>
      <c r="H86" s="30"/>
    </row>
    <row r="87" spans="2:8" ht="15.75" thickBot="1" x14ac:dyDescent="0.3">
      <c r="B87" t="s">
        <v>399</v>
      </c>
      <c r="C87" t="s">
        <v>400</v>
      </c>
      <c r="D87" t="s">
        <v>391</v>
      </c>
      <c r="E87">
        <v>47</v>
      </c>
      <c r="F87" t="s">
        <v>392</v>
      </c>
      <c r="H87" s="30"/>
    </row>
    <row r="88" spans="2:8" ht="15.75" thickBot="1" x14ac:dyDescent="0.3">
      <c r="B88" t="s">
        <v>401</v>
      </c>
      <c r="C88" t="s">
        <v>402</v>
      </c>
      <c r="D88" t="s">
        <v>391</v>
      </c>
      <c r="E88">
        <v>39</v>
      </c>
      <c r="F88" t="s">
        <v>395</v>
      </c>
      <c r="H88" s="30"/>
    </row>
    <row r="89" spans="2:8" ht="15.75" thickBot="1" x14ac:dyDescent="0.3">
      <c r="B89" t="s">
        <v>403</v>
      </c>
      <c r="C89" t="s">
        <v>404</v>
      </c>
      <c r="D89" t="s">
        <v>391</v>
      </c>
      <c r="E89">
        <v>94</v>
      </c>
      <c r="F89" t="s">
        <v>392</v>
      </c>
      <c r="H89" s="30"/>
    </row>
    <row r="90" spans="2:8" ht="15.75" thickBot="1" x14ac:dyDescent="0.3">
      <c r="B90" t="s">
        <v>405</v>
      </c>
      <c r="C90" t="s">
        <v>406</v>
      </c>
      <c r="D90" t="s">
        <v>391</v>
      </c>
      <c r="E90">
        <v>92</v>
      </c>
      <c r="F90" t="s">
        <v>392</v>
      </c>
      <c r="H90" s="30"/>
    </row>
    <row r="91" spans="2:8" ht="15.75" thickBot="1" x14ac:dyDescent="0.3">
      <c r="B91" t="s">
        <v>407</v>
      </c>
      <c r="C91" t="s">
        <v>408</v>
      </c>
      <c r="D91" t="s">
        <v>391</v>
      </c>
      <c r="E91">
        <v>62</v>
      </c>
      <c r="F91" t="s">
        <v>392</v>
      </c>
      <c r="H91" s="30"/>
    </row>
    <row r="92" spans="2:8" ht="15.75" thickBot="1" x14ac:dyDescent="0.3">
      <c r="B92" t="s">
        <v>409</v>
      </c>
      <c r="C92" t="s">
        <v>410</v>
      </c>
      <c r="D92" t="s">
        <v>391</v>
      </c>
      <c r="E92">
        <v>75</v>
      </c>
      <c r="F92" t="s">
        <v>392</v>
      </c>
      <c r="H92" s="30"/>
    </row>
    <row r="93" spans="2:8" ht="15.75" thickBot="1" x14ac:dyDescent="0.3">
      <c r="B93" t="s">
        <v>411</v>
      </c>
      <c r="C93" t="s">
        <v>412</v>
      </c>
      <c r="D93" t="s">
        <v>391</v>
      </c>
      <c r="E93">
        <v>70</v>
      </c>
      <c r="F93" t="s">
        <v>392</v>
      </c>
      <c r="H93" s="30"/>
    </row>
    <row r="94" spans="2:8" ht="15.75" thickBot="1" x14ac:dyDescent="0.3">
      <c r="B94" t="s">
        <v>413</v>
      </c>
      <c r="C94" t="s">
        <v>414</v>
      </c>
      <c r="D94" t="s">
        <v>391</v>
      </c>
      <c r="E94">
        <v>41</v>
      </c>
      <c r="F94" t="s">
        <v>392</v>
      </c>
      <c r="H94" s="30"/>
    </row>
    <row r="95" spans="2:8" ht="15.75" thickBot="1" x14ac:dyDescent="0.3">
      <c r="B95" t="s">
        <v>415</v>
      </c>
      <c r="C95" t="s">
        <v>416</v>
      </c>
      <c r="D95" t="s">
        <v>391</v>
      </c>
      <c r="E95">
        <v>75</v>
      </c>
      <c r="F95" t="s">
        <v>392</v>
      </c>
      <c r="H95" s="30"/>
    </row>
    <row r="96" spans="2:8" ht="15.75" thickBot="1" x14ac:dyDescent="0.3">
      <c r="B96" t="s">
        <v>417</v>
      </c>
      <c r="C96" t="s">
        <v>418</v>
      </c>
      <c r="D96" t="s">
        <v>391</v>
      </c>
      <c r="E96">
        <v>55</v>
      </c>
      <c r="F96" t="s">
        <v>392</v>
      </c>
      <c r="H96" s="30"/>
    </row>
    <row r="97" spans="2:8" ht="15.75" thickBot="1" x14ac:dyDescent="0.3">
      <c r="B97" t="s">
        <v>419</v>
      </c>
      <c r="C97" t="s">
        <v>420</v>
      </c>
      <c r="D97" t="s">
        <v>421</v>
      </c>
      <c r="E97">
        <v>85</v>
      </c>
      <c r="F97" t="s">
        <v>392</v>
      </c>
      <c r="H97" s="30"/>
    </row>
    <row r="98" spans="2:8" ht="15.75" thickBot="1" x14ac:dyDescent="0.3">
      <c r="B98" t="s">
        <v>422</v>
      </c>
      <c r="C98" t="s">
        <v>423</v>
      </c>
      <c r="D98" t="s">
        <v>421</v>
      </c>
      <c r="E98">
        <v>58</v>
      </c>
      <c r="F98" t="s">
        <v>392</v>
      </c>
      <c r="H98" s="30"/>
    </row>
    <row r="99" spans="2:8" ht="15.75" thickBot="1" x14ac:dyDescent="0.3">
      <c r="B99" t="s">
        <v>424</v>
      </c>
      <c r="C99" t="s">
        <v>425</v>
      </c>
      <c r="D99" t="s">
        <v>421</v>
      </c>
      <c r="E99">
        <v>46</v>
      </c>
      <c r="F99" t="s">
        <v>392</v>
      </c>
      <c r="H99" s="30"/>
    </row>
    <row r="100" spans="2:8" ht="15.75" thickBot="1" x14ac:dyDescent="0.3">
      <c r="B100" t="s">
        <v>426</v>
      </c>
      <c r="C100" t="s">
        <v>427</v>
      </c>
      <c r="D100" t="s">
        <v>421</v>
      </c>
      <c r="E100">
        <v>50</v>
      </c>
      <c r="F100" t="s">
        <v>392</v>
      </c>
      <c r="H100" s="30"/>
    </row>
    <row r="101" spans="2:8" ht="15.75" thickBot="1" x14ac:dyDescent="0.3">
      <c r="B101" t="s">
        <v>428</v>
      </c>
      <c r="C101" t="s">
        <v>429</v>
      </c>
      <c r="D101" t="s">
        <v>421</v>
      </c>
      <c r="E101">
        <v>72</v>
      </c>
      <c r="F101" t="s">
        <v>392</v>
      </c>
      <c r="H101" s="30"/>
    </row>
    <row r="102" spans="2:8" ht="15.75" thickBot="1" x14ac:dyDescent="0.3">
      <c r="B102" t="s">
        <v>430</v>
      </c>
      <c r="C102" t="s">
        <v>431</v>
      </c>
      <c r="D102" t="s">
        <v>421</v>
      </c>
      <c r="E102">
        <v>45</v>
      </c>
      <c r="F102" t="s">
        <v>392</v>
      </c>
      <c r="H102" s="30"/>
    </row>
    <row r="103" spans="2:8" ht="15.75" thickBot="1" x14ac:dyDescent="0.3">
      <c r="B103" t="s">
        <v>432</v>
      </c>
      <c r="C103" t="s">
        <v>433</v>
      </c>
      <c r="D103" t="s">
        <v>421</v>
      </c>
      <c r="E103">
        <v>33</v>
      </c>
      <c r="F103" t="s">
        <v>395</v>
      </c>
      <c r="H103" s="30"/>
    </row>
    <row r="104" spans="2:8" ht="15.75" thickBot="1" x14ac:dyDescent="0.3">
      <c r="B104" t="s">
        <v>434</v>
      </c>
      <c r="C104" t="s">
        <v>435</v>
      </c>
      <c r="D104" t="s">
        <v>421</v>
      </c>
      <c r="E104">
        <v>76</v>
      </c>
      <c r="F104" t="s">
        <v>392</v>
      </c>
      <c r="H104" s="30"/>
    </row>
    <row r="105" spans="2:8" ht="15.75" thickBot="1" x14ac:dyDescent="0.3">
      <c r="B105" t="s">
        <v>436</v>
      </c>
      <c r="C105" t="s">
        <v>437</v>
      </c>
      <c r="D105" t="s">
        <v>421</v>
      </c>
      <c r="E105">
        <v>64</v>
      </c>
      <c r="F105" t="s">
        <v>392</v>
      </c>
      <c r="H105" s="30"/>
    </row>
    <row r="106" spans="2:8" ht="15.75" thickBot="1" x14ac:dyDescent="0.3">
      <c r="B106" t="s">
        <v>438</v>
      </c>
      <c r="C106" t="s">
        <v>439</v>
      </c>
      <c r="D106" t="s">
        <v>421</v>
      </c>
      <c r="E106">
        <v>57</v>
      </c>
      <c r="F106" t="s">
        <v>392</v>
      </c>
      <c r="H106" s="30"/>
    </row>
    <row r="107" spans="2:8" ht="15.75" thickBot="1" x14ac:dyDescent="0.3">
      <c r="B107" t="s">
        <v>440</v>
      </c>
      <c r="C107" t="s">
        <v>441</v>
      </c>
      <c r="D107" t="s">
        <v>421</v>
      </c>
      <c r="E107">
        <v>75</v>
      </c>
      <c r="F107" t="s">
        <v>392</v>
      </c>
      <c r="H107" s="30"/>
    </row>
    <row r="108" spans="2:8" ht="15.75" thickBot="1" x14ac:dyDescent="0.3">
      <c r="B108" t="s">
        <v>442</v>
      </c>
      <c r="C108" t="s">
        <v>443</v>
      </c>
      <c r="D108" t="s">
        <v>421</v>
      </c>
      <c r="E108">
        <v>90</v>
      </c>
      <c r="F108" t="s">
        <v>392</v>
      </c>
      <c r="H108" s="30"/>
    </row>
    <row r="109" spans="2:8" ht="15.75" thickBot="1" x14ac:dyDescent="0.3">
      <c r="B109" t="s">
        <v>444</v>
      </c>
      <c r="C109" t="s">
        <v>445</v>
      </c>
      <c r="D109" t="s">
        <v>421</v>
      </c>
      <c r="E109">
        <v>87</v>
      </c>
      <c r="F109" t="s">
        <v>392</v>
      </c>
      <c r="H109" s="30"/>
    </row>
    <row r="110" spans="2:8" ht="15.75" thickBot="1" x14ac:dyDescent="0.3">
      <c r="B110" t="s">
        <v>446</v>
      </c>
      <c r="C110" t="s">
        <v>447</v>
      </c>
      <c r="D110" t="s">
        <v>421</v>
      </c>
      <c r="E110">
        <v>42</v>
      </c>
      <c r="F110" t="s">
        <v>392</v>
      </c>
      <c r="H110" s="30"/>
    </row>
    <row r="111" spans="2:8" ht="15.75" thickBot="1" x14ac:dyDescent="0.3">
      <c r="B111" t="s">
        <v>448</v>
      </c>
      <c r="C111" t="s">
        <v>449</v>
      </c>
      <c r="D111" t="s">
        <v>421</v>
      </c>
      <c r="E111">
        <v>82</v>
      </c>
      <c r="F111" t="s">
        <v>392</v>
      </c>
      <c r="H111" s="30"/>
    </row>
  </sheetData>
  <mergeCells count="7">
    <mergeCell ref="A79:C79"/>
    <mergeCell ref="A61:C61"/>
    <mergeCell ref="A1:C2"/>
    <mergeCell ref="A3:C3"/>
    <mergeCell ref="A14:C14"/>
    <mergeCell ref="A28:C28"/>
    <mergeCell ref="A45:C45"/>
  </mergeCells>
  <pageMargins left="0.7" right="0.7" top="0.75" bottom="0.75" header="0.3" footer="0.3"/>
  <pageSetup paperSize="287" orientation="portrait" horizontalDpi="203" verticalDpi="20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49F9-A423-41C1-B771-DC245B9BE9BE}">
  <sheetPr>
    <tabColor theme="9" tint="-0.249977111117893"/>
  </sheetPr>
  <dimension ref="A1:G11"/>
  <sheetViews>
    <sheetView zoomScale="115" zoomScaleNormal="115" workbookViewId="0">
      <selection activeCell="C11" sqref="C11"/>
    </sheetView>
  </sheetViews>
  <sheetFormatPr defaultRowHeight="15" x14ac:dyDescent="0.25"/>
  <cols>
    <col min="2" max="2" width="21.140625" style="1" customWidth="1"/>
    <col min="3" max="3" width="14.5703125" customWidth="1"/>
    <col min="4" max="4" width="14.7109375" bestFit="1" customWidth="1"/>
    <col min="5" max="5" width="14.140625" style="1" customWidth="1"/>
    <col min="6" max="7" width="14.7109375" style="28" bestFit="1" customWidth="1"/>
  </cols>
  <sheetData>
    <row r="1" spans="1:7" x14ac:dyDescent="0.25">
      <c r="A1" s="85" t="s">
        <v>30</v>
      </c>
      <c r="B1" s="86"/>
      <c r="C1" s="86"/>
    </row>
    <row r="2" spans="1:7" x14ac:dyDescent="0.25">
      <c r="A2" s="86"/>
      <c r="B2" s="86"/>
      <c r="C2" s="86"/>
    </row>
    <row r="3" spans="1:7" ht="15.75" thickBot="1" x14ac:dyDescent="0.3">
      <c r="B3"/>
      <c r="F3" s="1"/>
      <c r="G3" s="1"/>
    </row>
    <row r="4" spans="1:7" ht="15.75" thickBot="1" x14ac:dyDescent="0.3">
      <c r="B4" s="45" t="s">
        <v>337</v>
      </c>
      <c r="C4" s="52">
        <v>50000</v>
      </c>
      <c r="E4" s="27" t="s">
        <v>9</v>
      </c>
      <c r="F4" s="29" t="s">
        <v>344</v>
      </c>
      <c r="G4" s="29" t="s">
        <v>345</v>
      </c>
    </row>
    <row r="5" spans="1:7" ht="15.75" thickBot="1" x14ac:dyDescent="0.3">
      <c r="B5" s="45" t="s">
        <v>338</v>
      </c>
      <c r="C5" s="53">
        <v>10</v>
      </c>
      <c r="E5" s="1" t="s">
        <v>52</v>
      </c>
      <c r="F5" s="28" t="s">
        <v>52</v>
      </c>
      <c r="G5" s="28">
        <f>C4</f>
        <v>50000</v>
      </c>
    </row>
    <row r="6" spans="1:7" ht="15.75" thickBot="1" x14ac:dyDescent="0.3">
      <c r="B6" s="45" t="s">
        <v>339</v>
      </c>
      <c r="C6" s="54">
        <v>0.05</v>
      </c>
    </row>
    <row r="7" spans="1:7" ht="15.75" thickBot="1" x14ac:dyDescent="0.3">
      <c r="B7" s="45" t="s">
        <v>340</v>
      </c>
      <c r="C7" s="55">
        <v>46388</v>
      </c>
    </row>
    <row r="8" spans="1:7" ht="15.75" thickBot="1" x14ac:dyDescent="0.3">
      <c r="B8" s="45" t="s">
        <v>341</v>
      </c>
      <c r="C8" s="49">
        <f>C5*12</f>
        <v>120</v>
      </c>
    </row>
    <row r="9" spans="1:7" ht="15.75" thickBot="1" x14ac:dyDescent="0.3">
      <c r="B9" s="45" t="s">
        <v>342</v>
      </c>
      <c r="C9" s="50">
        <f>C6/12</f>
        <v>4.1666666666666666E-3</v>
      </c>
    </row>
    <row r="10" spans="1:7" ht="15.75" thickBot="1" x14ac:dyDescent="0.3">
      <c r="B10" s="45" t="s">
        <v>343</v>
      </c>
      <c r="C10" s="51">
        <f>PMT(C9,C8,C4)</f>
        <v>-530.3275761953762</v>
      </c>
    </row>
    <row r="11" spans="1:7" ht="15.75" thickBot="1" x14ac:dyDescent="0.3">
      <c r="B11" s="45" t="s">
        <v>346</v>
      </c>
      <c r="C11" s="48"/>
    </row>
  </sheetData>
  <mergeCells count="1">
    <mergeCell ref="A1:C2"/>
  </mergeCells>
  <conditionalFormatting sqref="E1:G2 E3 E4:G1048576">
    <cfRule type="expression" dxfId="0" priority="1">
      <formula>E1&lt;&gt;""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3CF6E-6D40-4A39-8FBC-8FCD2AB17152}">
  <sheetPr>
    <tabColor theme="4"/>
  </sheetPr>
  <dimension ref="A1:C2"/>
  <sheetViews>
    <sheetView zoomScale="280" zoomScaleNormal="280" workbookViewId="0">
      <selection activeCell="B4" sqref="B4"/>
    </sheetView>
  </sheetViews>
  <sheetFormatPr defaultRowHeight="15" x14ac:dyDescent="0.25"/>
  <sheetData>
    <row r="1" spans="1:3" x14ac:dyDescent="0.25">
      <c r="A1" s="69" t="s">
        <v>31</v>
      </c>
      <c r="B1" s="70"/>
      <c r="C1" s="70"/>
    </row>
    <row r="2" spans="1:3" x14ac:dyDescent="0.25">
      <c r="A2" s="70"/>
      <c r="B2" s="70"/>
      <c r="C2" s="70"/>
    </row>
  </sheetData>
  <mergeCells count="1">
    <mergeCell ref="A1:C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83DAF-497D-4176-987F-BE04889ADA6E}">
  <sheetPr>
    <tabColor theme="4"/>
  </sheetPr>
  <dimension ref="A1:C2"/>
  <sheetViews>
    <sheetView zoomScale="280" zoomScaleNormal="280" workbookViewId="0">
      <selection activeCell="B4" sqref="B4"/>
    </sheetView>
  </sheetViews>
  <sheetFormatPr defaultRowHeight="15" x14ac:dyDescent="0.25"/>
  <sheetData>
    <row r="1" spans="1:3" x14ac:dyDescent="0.25">
      <c r="A1" s="69" t="s">
        <v>32</v>
      </c>
      <c r="B1" s="70"/>
      <c r="C1" s="70"/>
    </row>
    <row r="2" spans="1:3" x14ac:dyDescent="0.25">
      <c r="A2" s="70"/>
      <c r="B2" s="70"/>
      <c r="C2" s="70"/>
    </row>
  </sheetData>
  <mergeCells count="1">
    <mergeCell ref="A1:C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F8A4E-2A1E-4F88-B57E-9A8DE40FC6A5}">
  <sheetPr>
    <tabColor theme="4"/>
  </sheetPr>
  <dimension ref="A1:C2"/>
  <sheetViews>
    <sheetView zoomScale="280" zoomScaleNormal="280" workbookViewId="0">
      <selection activeCell="C6" sqref="C6"/>
    </sheetView>
  </sheetViews>
  <sheetFormatPr defaultRowHeight="15" x14ac:dyDescent="0.25"/>
  <sheetData>
    <row r="1" spans="1:3" x14ac:dyDescent="0.25">
      <c r="A1" s="88" t="s">
        <v>33</v>
      </c>
      <c r="B1" s="89"/>
      <c r="C1" s="89"/>
    </row>
    <row r="2" spans="1:3" x14ac:dyDescent="0.25">
      <c r="A2" s="89"/>
      <c r="B2" s="89"/>
      <c r="C2" s="89"/>
    </row>
  </sheetData>
  <mergeCells count="1">
    <mergeCell ref="A1:C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B597A-F86F-4D1D-A419-CC6A548FC97E}">
  <sheetPr>
    <tabColor theme="4"/>
  </sheetPr>
  <dimension ref="A1:C2"/>
  <sheetViews>
    <sheetView zoomScale="280" zoomScaleNormal="280" workbookViewId="0">
      <selection sqref="A1:C2"/>
    </sheetView>
  </sheetViews>
  <sheetFormatPr defaultRowHeight="15" x14ac:dyDescent="0.25"/>
  <sheetData>
    <row r="1" spans="1:3" x14ac:dyDescent="0.25">
      <c r="A1" s="88" t="s">
        <v>34</v>
      </c>
      <c r="B1" s="89"/>
      <c r="C1" s="89"/>
    </row>
    <row r="2" spans="1:3" x14ac:dyDescent="0.25">
      <c r="A2" s="89"/>
      <c r="B2" s="89"/>
      <c r="C2" s="89"/>
    </row>
  </sheetData>
  <mergeCells count="1">
    <mergeCell ref="A1:C2"/>
  </mergeCells>
  <pageMargins left="0.7" right="0.7" top="0.75" bottom="0.75" header="0.3" footer="0.3"/>
  <pageSetup paperSize="287" orientation="portrait" horizontalDpi="203" verticalDpi="20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F9AD-AB35-47A2-9FC3-B232142E53B2}">
  <sheetPr>
    <tabColor theme="4"/>
  </sheetPr>
  <dimension ref="A1:C2"/>
  <sheetViews>
    <sheetView zoomScale="280" zoomScaleNormal="280" workbookViewId="0">
      <selection activeCell="C4" sqref="C4"/>
    </sheetView>
  </sheetViews>
  <sheetFormatPr defaultRowHeight="15" x14ac:dyDescent="0.25"/>
  <sheetData>
    <row r="1" spans="1:3" x14ac:dyDescent="0.25">
      <c r="A1" s="88" t="s">
        <v>375</v>
      </c>
      <c r="B1" s="89"/>
      <c r="C1" s="89"/>
    </row>
    <row r="2" spans="1:3" x14ac:dyDescent="0.25">
      <c r="A2" s="89"/>
      <c r="B2" s="89"/>
      <c r="C2" s="89"/>
    </row>
  </sheetData>
  <mergeCells count="1">
    <mergeCell ref="A1:C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C6A3F-6B4B-49A1-B26C-C6008A27282B}">
  <sheetPr>
    <tabColor theme="4"/>
  </sheetPr>
  <dimension ref="A1"/>
  <sheetViews>
    <sheetView topLeftCell="A2" zoomScale="280" zoomScaleNormal="280" workbookViewId="0">
      <selection activeCell="A13" sqref="A12:A13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14D75E6-44C7-432D-B673-00A48A11043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#1</vt:lpstr>
      <vt:lpstr>#2</vt:lpstr>
      <vt:lpstr>#3</vt:lpstr>
      <vt:lpstr>#4</vt:lpstr>
      <vt:lpstr>C1</vt:lpstr>
      <vt:lpstr>#5</vt:lpstr>
      <vt:lpstr>#6</vt:lpstr>
      <vt:lpstr>#7</vt:lpstr>
      <vt:lpstr>C2</vt:lpstr>
      <vt:lpstr>#8a</vt:lpstr>
      <vt:lpstr>#8b</vt:lpstr>
      <vt:lpstr>#9a</vt:lpstr>
      <vt:lpstr>#9b</vt:lpstr>
      <vt:lpstr>#9c</vt:lpstr>
      <vt:lpstr>#10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Ryan</dc:creator>
  <cp:lastModifiedBy>Robert Ryan</cp:lastModifiedBy>
  <dcterms:created xsi:type="dcterms:W3CDTF">2026-09-03T14:12:09Z</dcterms:created>
  <dcterms:modified xsi:type="dcterms:W3CDTF">2026-09-14T09:39:26Z</dcterms:modified>
</cp:coreProperties>
</file>